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1760" firstSheet="1" activeTab="1"/>
  </bookViews>
  <sheets>
    <sheet name="дод5" sheetId="1" r:id="rId1"/>
    <sheet name="дод4" sheetId="2" r:id="rId2"/>
    <sheet name="дод3" sheetId="3" r:id="rId3"/>
    <sheet name="дод2" sheetId="4" r:id="rId4"/>
    <sheet name="дод1" sheetId="5" r:id="rId5"/>
  </sheets>
  <externalReferences>
    <externalReference r:id="rId8"/>
  </externalReferences>
  <definedNames>
    <definedName name="_xlfn.AVERAGEIF" hidden="1">#NAME?</definedName>
    <definedName name="_xlnm._FilterDatabase" localSheetId="4" hidden="1">'дод1'!$A$12:$G$110</definedName>
    <definedName name="_xlnm._FilterDatabase" localSheetId="2" hidden="1">'дод3'!$Q$16:$R$49</definedName>
    <definedName name="_xlnm._FilterDatabase" localSheetId="1" hidden="1">'дод4'!$A$15:$K$38</definedName>
    <definedName name="_xlnm._FilterDatabase" localSheetId="0" hidden="1">'дод5'!$B$13:$L$23</definedName>
    <definedName name="A">#REF!</definedName>
    <definedName name="Hd">#REF!</definedName>
    <definedName name="Hdm">#REF!</definedName>
    <definedName name="Ho">#REF!</definedName>
    <definedName name="Hod">#REF!</definedName>
    <definedName name="Hrdonv">#REF!</definedName>
    <definedName name="Hrdov">#REF!</definedName>
    <definedName name="Hy">#REF!</definedName>
    <definedName name="Hyms">#REF!</definedName>
    <definedName name="Hz">#REF!</definedName>
    <definedName name="Hоd">#REF!</definedName>
    <definedName name="Kdm">#REF!</definedName>
    <definedName name="Kdm_s">#REF!</definedName>
    <definedName name="Kgmr">#REF!</definedName>
    <definedName name="Kkb">#REF!</definedName>
    <definedName name="Kkk">#REF!</definedName>
    <definedName name="Kmr">#REF!</definedName>
    <definedName name="Kog">#REF!</definedName>
    <definedName name="Kot">#REF!</definedName>
    <definedName name="Kym">#REF!</definedName>
    <definedName name="Kys">#REF!</definedName>
    <definedName name="Kysm">#REF!</definedName>
    <definedName name="Kzs">#REF!</definedName>
    <definedName name="αi">#REF!</definedName>
    <definedName name="_xlnm.Print_Titles" localSheetId="2">'дод3'!$16:$16</definedName>
    <definedName name="Кkk">#REF!</definedName>
    <definedName name="Кod">#REF!</definedName>
    <definedName name="Кog">#REF!</definedName>
    <definedName name="Кoh">#REF!</definedName>
    <definedName name="Кot">#REF!</definedName>
    <definedName name="Кyn">#REF!</definedName>
    <definedName name="Кzl">#REF!</definedName>
    <definedName name="Кzn">#REF!</definedName>
    <definedName name="Ккb">#REF!</definedName>
    <definedName name="Ккl">#REF!</definedName>
    <definedName name="Ккn">#REF!</definedName>
    <definedName name="Коd">#REF!</definedName>
    <definedName name="Куl">#REF!</definedName>
    <definedName name="Нkb">#REF!</definedName>
    <definedName name="Нkk">#REF!</definedName>
    <definedName name="_xlnm.Print_Area" localSheetId="2">'дод3'!$A$1:$Q$49</definedName>
    <definedName name="_xlnm.Print_Area" localSheetId="1">'дод4'!$B$1:$K$38</definedName>
    <definedName name="_xlnm.Print_Area" localSheetId="0">'дод5'!$B$1:$K$23</definedName>
  </definedNames>
  <calcPr fullCalcOnLoad="1"/>
</workbook>
</file>

<file path=xl/sharedStrings.xml><?xml version="1.0" encoding="utf-8"?>
<sst xmlns="http://schemas.openxmlformats.org/spreadsheetml/2006/main" count="456" uniqueCount="335">
  <si>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</si>
  <si>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</si>
  <si>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</si>
  <si>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</si>
  <si>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</si>
  <si>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</si>
  <si>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</si>
  <si>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</si>
  <si>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</si>
  <si>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</si>
  <si>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</si>
  <si>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</si>
  <si>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</si>
  <si>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</si>
  <si>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</si>
  <si>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</si>
  <si>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</si>
  <si>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</si>
  <si>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</si>
  <si>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</si>
  <si>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</si>
  <si>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</si>
  <si>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</si>
  <si>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</si>
  <si>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</si>
  <si>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</si>
  <si>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</si>
  <si>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</si>
  <si>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</si>
  <si>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</si>
  <si>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</si>
  <si>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</si>
  <si>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</si>
  <si>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</si>
  <si>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</si>
  <si>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</si>
  <si>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</si>
  <si>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</si>
  <si>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</si>
  <si>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</si>
  <si>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</si>
  <si>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</si>
  <si>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</si>
  <si>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</si>
  <si>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</si>
  <si>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</si>
  <si>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</si>
  <si>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</si>
  <si>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</si>
  <si>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</si>
  <si>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</si>
  <si>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</si>
  <si>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</si>
  <si>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</si>
  <si>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</si>
  <si>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</si>
  <si>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</si>
  <si>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</si>
  <si>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</si>
  <si>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</si>
  <si>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здійснення природоохоронних заходів</t>
  </si>
  <si>
    <t>1010</t>
  </si>
  <si>
    <t>1020</t>
  </si>
  <si>
    <t>0824</t>
  </si>
  <si>
    <t>0828</t>
  </si>
  <si>
    <t>0370160</t>
  </si>
  <si>
    <t>0370100</t>
  </si>
  <si>
    <t>Соцiальний захист та соцiальне забезпечення</t>
  </si>
  <si>
    <t>видатки розвитку</t>
  </si>
  <si>
    <t>видатки споживання</t>
  </si>
  <si>
    <t>Субвенції з місцевих бюджетів іншим місцевим бюджетам</t>
  </si>
  <si>
    <t>Субвенції з державного бюджету місцевим бюджетам</t>
  </si>
  <si>
    <t>Загальний фонд</t>
  </si>
  <si>
    <t>1</t>
  </si>
  <si>
    <t>2</t>
  </si>
  <si>
    <t>Внутрішнє фінансування</t>
  </si>
  <si>
    <t>Фінансування за рахунок зміни залишків коштів бюджетів</t>
  </si>
  <si>
    <t>(код бюджету)</t>
  </si>
  <si>
    <t>На початок періоду</t>
  </si>
  <si>
    <t>На кінець періоду</t>
  </si>
  <si>
    <t>Фінансування за активними операціями</t>
  </si>
  <si>
    <t>Капітальні видатки</t>
  </si>
  <si>
    <t xml:space="preserve">          </t>
  </si>
  <si>
    <t>3700000</t>
  </si>
  <si>
    <t>3710000</t>
  </si>
  <si>
    <t>Інші субвенції з місцевого бюджету</t>
  </si>
  <si>
    <t>0100</t>
  </si>
  <si>
    <t>4000</t>
  </si>
  <si>
    <t>8000</t>
  </si>
  <si>
    <t>3000</t>
  </si>
  <si>
    <t>Субвенція з місцевого бюджету на здійснення переданих видатків у сфері освіти за рахунок коштів освітньої субвенції</t>
  </si>
  <si>
    <t>4060</t>
  </si>
  <si>
    <t>0813000</t>
  </si>
  <si>
    <t>УСЬОГО</t>
  </si>
  <si>
    <t>Додаток 5</t>
  </si>
  <si>
    <t>0117000</t>
  </si>
  <si>
    <t>7000</t>
  </si>
  <si>
    <t>Економічна діяльність</t>
  </si>
  <si>
    <t>0117600</t>
  </si>
  <si>
    <t>7600</t>
  </si>
  <si>
    <t>0490</t>
  </si>
  <si>
    <t>Найменування місцевої програми</t>
  </si>
  <si>
    <t>0813104</t>
  </si>
  <si>
    <t>0160</t>
  </si>
  <si>
    <t>0111</t>
  </si>
  <si>
    <t>0133</t>
  </si>
  <si>
    <t>0921</t>
  </si>
  <si>
    <t xml:space="preserve"> оплата праці </t>
  </si>
  <si>
    <t xml:space="preserve"> комунальні послуги  та  енергоносії </t>
  </si>
  <si>
    <t>Резервний фонд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</si>
  <si>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</si>
  <si>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
ради, районної у місті ради (у разі її створення), міської, 
селищної, сільської рад </t>
  </si>
  <si>
    <t>0110150</t>
  </si>
  <si>
    <t>Міська рада</t>
  </si>
  <si>
    <t>0111000</t>
  </si>
  <si>
    <t>0111020</t>
  </si>
  <si>
    <t>0111010</t>
  </si>
  <si>
    <t>0910</t>
  </si>
  <si>
    <t>Надання дошкільної освіти</t>
  </si>
  <si>
    <t>0114030</t>
  </si>
  <si>
    <t>0114060</t>
  </si>
  <si>
    <t>0116030</t>
  </si>
  <si>
    <t>0116000</t>
  </si>
  <si>
    <t>6030</t>
  </si>
  <si>
    <t>0620</t>
  </si>
  <si>
    <t>Організація благоустрою населених пунктів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</si>
  <si>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</si>
  <si>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Інша діяльність </t>
  </si>
  <si>
    <t>8700</t>
  </si>
  <si>
    <t>6000</t>
  </si>
  <si>
    <t>Житлово-комунальне господарство</t>
  </si>
  <si>
    <t>(грн.)</t>
  </si>
  <si>
    <t>Код</t>
  </si>
  <si>
    <t>Спеціальний фонд</t>
  </si>
  <si>
    <t>Державне управлiння</t>
  </si>
  <si>
    <t>Освiта</t>
  </si>
  <si>
    <t>РАЗОМ:</t>
  </si>
  <si>
    <t xml:space="preserve">з них: </t>
  </si>
  <si>
    <t>з них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</si>
  <si>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</si>
  <si>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</si>
  <si>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</si>
  <si>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Код Функціональної класифікації видатків та кредитування бюджету</t>
  </si>
  <si>
    <t>Усього</t>
  </si>
  <si>
    <t>РОЗПОДІЛ</t>
  </si>
  <si>
    <t>усього</t>
  </si>
  <si>
    <t>Загальний  фонд</t>
  </si>
  <si>
    <t>у тому числі бюджет розвитку</t>
  </si>
  <si>
    <t>Спеціальний  фонд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</si>
  <si>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</si>
  <si>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</si>
  <si>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</si>
  <si>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</si>
  <si>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капітальні видатки за рахунок коштів, що передаються із загального фонду до бюджету розвитку (спеціального фонду)</t>
  </si>
  <si>
    <t>Культура i мистецтво</t>
  </si>
  <si>
    <t>в тому числі: Освітня субвенція з державного бюджету місцевим бюджетам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</si>
  <si>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</si>
  <si>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</si>
  <si>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</si>
  <si>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</si>
  <si>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</si>
  <si>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</si>
  <si>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1000</t>
  </si>
  <si>
    <t>0110000</t>
  </si>
  <si>
    <t>0110100</t>
  </si>
  <si>
    <t>0114000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</si>
  <si>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</si>
  <si>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</si>
  <si>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</si>
  <si>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</si>
  <si>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об’єкта будівництва / вид будівельних робіт, у тому числі проектні роботи</t>
  </si>
  <si>
    <t>Загальна тривальність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</si>
  <si>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</si>
  <si>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</si>
  <si>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</si>
  <si>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Дата і номер документа, яким затверджено місцеву програму</t>
  </si>
  <si>
    <t>Найменування згідно з Класифікацією фінансування бюджету</t>
  </si>
  <si>
    <t>3104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</si>
  <si>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</t>
  </si>
  <si>
    <t>3718000</t>
  </si>
  <si>
    <t>3718700</t>
  </si>
  <si>
    <t>4030</t>
  </si>
  <si>
    <t>Забезпечення діяльності бібліотек</t>
  </si>
  <si>
    <t>Забезпечення діяльності палаців i будинків культури, клубів, центрів дозвілля та інших клубних закладів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</si>
  <si>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</si>
  <si>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0100000</t>
  </si>
  <si>
    <t>Фінансування за типом кредитора</t>
  </si>
  <si>
    <t>X</t>
  </si>
  <si>
    <t>Загальне фінансування</t>
  </si>
  <si>
    <t>Фінансування за типом боргового зобов'язання</t>
  </si>
  <si>
    <t xml:space="preserve">Кошти, що передаються із загального фонду бюджету до бюджету розвитку (спеціального фонду) </t>
  </si>
  <si>
    <t>Зміни обсягів бюджетних коштів</t>
  </si>
  <si>
    <t>Додаток  1</t>
  </si>
  <si>
    <t>Додаток  2</t>
  </si>
  <si>
    <t>Додаток  3</t>
  </si>
  <si>
    <t>Усього доходів (без урахування міжбюджетних трансфертів)</t>
  </si>
  <si>
    <t>Разом доходів</t>
  </si>
  <si>
    <t>(грн)</t>
  </si>
  <si>
    <t>Найменування згідно з Класифікацією доходів бюджету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</si>
  <si>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</si>
  <si>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</si>
  <si>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</si>
  <si>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</si>
  <si>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</si>
  <si>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</si>
  <si>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</si>
  <si>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</si>
  <si>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</si>
  <si>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</si>
  <si>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</si>
  <si>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</si>
  <si>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</si>
  <si>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</si>
  <si>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0720810300</t>
  </si>
  <si>
    <t xml:space="preserve">від  .12.2020 № </t>
  </si>
  <si>
    <t>"Про селищний бюджет на 2021 рік"</t>
  </si>
  <si>
    <t>Доходи селищного бюджету на 2021 рік</t>
  </si>
  <si>
    <t xml:space="preserve">Фінансування селищного бюджету на 2021 рік </t>
  </si>
  <si>
    <t>до рішення сесії селищної ради</t>
  </si>
  <si>
    <t xml:space="preserve"> видатків селищного бюджету на 2021 рік</t>
  </si>
  <si>
    <t>Розподіл коштів бюджету розвитку селищного бюджету за об'єктами у 2021 році</t>
  </si>
  <si>
    <t>Розподіл витрат селищного бюджету на реалізацію місцевих програм у 2021 році</t>
  </si>
  <si>
    <t xml:space="preserve">Відділ фінансів </t>
  </si>
  <si>
    <t>8330</t>
  </si>
  <si>
    <t>0540</t>
  </si>
  <si>
    <t>Інша діяльність у сфері екології та охорони природних ресурсів</t>
  </si>
  <si>
    <t>0118330</t>
  </si>
  <si>
    <t>8300</t>
  </si>
  <si>
    <t>0118300</t>
  </si>
  <si>
    <t>Охорона навколишнього природного середовища</t>
  </si>
  <si>
    <t>0118000</t>
  </si>
  <si>
    <t>Інша діяльність</t>
  </si>
  <si>
    <t>7461</t>
  </si>
  <si>
    <t>0456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</si>
  <si>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</si>
  <si>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</si>
  <si>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7400</t>
  </si>
  <si>
    <t>0117400</t>
  </si>
  <si>
    <t>Транспорт та транспортна інфраструктура, дорожнє господарство</t>
  </si>
  <si>
    <t>0118100</t>
  </si>
  <si>
    <t>8100</t>
  </si>
  <si>
    <t>Захист населення і територій від надзвичайних ситуацій техногенного та природного характеру</t>
  </si>
  <si>
    <t>0118130</t>
  </si>
  <si>
    <t>8130</t>
  </si>
  <si>
    <t>Забезпечення діяльності місцевої пожежної охорони</t>
  </si>
  <si>
    <t>7691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</si>
  <si>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</si>
  <si>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</si>
  <si>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7690</t>
  </si>
  <si>
    <t>0117690</t>
  </si>
  <si>
    <t>Інша економічна діяльність</t>
  </si>
  <si>
    <t>Інші програми та заходи, пов'язані з економічною діяльністю</t>
  </si>
  <si>
    <t>0720855400</t>
  </si>
  <si>
    <t>від  23.12.2020 № 4/</t>
  </si>
  <si>
    <t>Будівництво споруд установ та закладів фізичної культури та спорту</t>
  </si>
  <si>
    <t>0118340</t>
  </si>
  <si>
    <t xml:space="preserve">Природоохоронні заходи за рахунок цільових фондів </t>
  </si>
  <si>
    <t xml:space="preserve">Реконструкція свердловини для водопостачання населення в с.Бужани Горохівського району  Волинської області </t>
  </si>
  <si>
    <t>Утримання та розвиток автомобільних доріг та дорожньої інфраструктури  за рахунок коштів місцевого бюджету</t>
  </si>
  <si>
    <t>Селищна рада</t>
  </si>
  <si>
    <t xml:space="preserve">Реконструкція вуличного освітлення в с. Довгів по вул.Зарічна Горохівського району Волинської області  </t>
  </si>
  <si>
    <t>від 23.12.2020 №4/</t>
  </si>
  <si>
    <t>0119770</t>
  </si>
  <si>
    <t>0180</t>
  </si>
  <si>
    <t>Інші субвенції</t>
  </si>
  <si>
    <t>Програма соціально-економічного розвитку смт. Мар'янівка 2017-2020 роки.</t>
  </si>
  <si>
    <t>0113131</t>
  </si>
  <si>
    <t>3131</t>
  </si>
  <si>
    <t>Здійснення заходів та реалізація проектів на виконання Державної цільової соціальної прогами "Молодь України"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</si>
  <si>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</si>
  <si>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</si>
  <si>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</si>
  <si>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</si>
  <si>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 соціального захисту окремих категорій населення Мар'янівської селищної ради  на 2020-2022 роки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</si>
  <si>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</si>
  <si>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</si>
  <si>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</si>
  <si>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</si>
  <si>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0320</t>
  </si>
  <si>
    <t xml:space="preserve">Забезпечення діяльності  місцевої пожежної охорони </t>
  </si>
  <si>
    <t>Комплексна програма захисту населення території від надзвичайних ситуацій техногенного та природного характеру у Горохівському районі на2016-2020роки</t>
  </si>
  <si>
    <t>Інша діяльність у сфері екології та охорони  природних ресурсів</t>
  </si>
  <si>
    <t>Програма  "Охорона навколишнього природного середовища "на 2019-2022 роки.</t>
  </si>
  <si>
    <t>0117130</t>
  </si>
  <si>
    <t>7130</t>
  </si>
  <si>
    <t>0420</t>
  </si>
  <si>
    <t xml:space="preserve">Здійснення заходів із землеустрою </t>
  </si>
  <si>
    <t>Програма розвитку земельних відносин Мар 'янівської селищної ради на 2020-2021 роки</t>
  </si>
  <si>
    <t>0119800</t>
  </si>
  <si>
    <t>9800</t>
  </si>
  <si>
    <t>Субвенція з місцевого бюджету державному бюджету  на виконання програм соціально-економічного розвитку регіонів</t>
  </si>
  <si>
    <t>Програма забезпечення особистої безпеки громадян ,безпеки дорожнього руху та протидії злочинності на території Мар 'янівської селищної ради на 2020 рік</t>
  </si>
  <si>
    <t>Природоохоронні заходи за рахунок цільових фондів</t>
  </si>
  <si>
    <t>0116040</t>
  </si>
  <si>
    <t>6040</t>
  </si>
  <si>
    <t xml:space="preserve">Заходи пов 'язані з поліпшенням питної води </t>
  </si>
  <si>
    <t>Програма"Питна вода Мар'янівської селищної ради  на 2020-2022 роки "</t>
  </si>
  <si>
    <t>Програма підтримки та розвитку трудового архіву  на 2021рр.</t>
  </si>
  <si>
    <t xml:space="preserve"> Програма патріотичного виховання молоді , підготовки та проведення приписки і призову юнаків на строкову військову службу в Збройні сили України в Мар'янівській ОТГ на 2021 рік </t>
  </si>
  <si>
    <t>Програма розвитку фізичної культури та спорту в  Мар'янівській ОТГ на 2020-2022 роки</t>
  </si>
  <si>
    <t>Програма соціально-економічного розвитку смт. Мар'янівка 2021-       роки.</t>
  </si>
  <si>
    <t>0355200000</t>
  </si>
  <si>
    <t>Реконструкція вуличного освітлення в с. Скриголове Горохівського району Волинської області  та ПКД</t>
  </si>
  <si>
    <t>Реконструкція вуличного освітлення в с. Ржищів  Горохівського району Волинської області  та ПКД</t>
  </si>
  <si>
    <t xml:space="preserve">Обсяг видатків бюджету розвитку, які спрямовуються на будівництво об'єкта у бюджетному періоді, гривень </t>
  </si>
  <si>
    <t>0117324</t>
  </si>
  <si>
    <t>Зміни до додатка 5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</si>
  <si>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</si>
  <si>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Придбання камер відеоспостереження </t>
  </si>
  <si>
    <t>Надання загальної середньої освіти закладами загальної середньої освіти</t>
  </si>
  <si>
    <t>0111021</t>
  </si>
  <si>
    <t>1021</t>
  </si>
  <si>
    <t xml:space="preserve">Реконструкція вуличного освітлення в с. Довгів по вул.Прибережна  Горохівського району Волинської області  </t>
  </si>
  <si>
    <t>Утримання та розвиток автомобільних доріг та дорожньої інфраструктури  за рахунок коштів субвенції з державного бюджету</t>
  </si>
  <si>
    <t>0117462</t>
  </si>
  <si>
    <t>Виготовлення ПКД "Капітальний ремонт дороги о030212 Ржищів -Бужани -Скригове -Диковини-Буркачі -Мерва -Кутрів -Берестечко"</t>
  </si>
  <si>
    <t>2021-2022</t>
  </si>
  <si>
    <t>Додаток  5</t>
  </si>
  <si>
    <t>0611021</t>
  </si>
  <si>
    <t>0611041</t>
  </si>
  <si>
    <t>"Про  бюджет селищної територіальної громади на 2021 рік"</t>
  </si>
  <si>
    <t>Капітальний ремонт даху будинку культури (блискавкозахист) по вул. Незалежності 26 в смт Мар 'янівка Горохівського району Волинської області та ПКД</t>
  </si>
  <si>
    <t>Виготовлення ПКД  на об'єкт: "Капітальний ремонт дороги О 030210/Т-03-02/Мар’янівка-Борочиче-Бужани»</t>
  </si>
  <si>
    <t>Придбання котла газового  в ЗОШ смт Мар'янівка</t>
  </si>
  <si>
    <t>до рішення сесії селищної ради " Про бюджет селищної територіальної громади на 2021 рік"</t>
  </si>
  <si>
    <t>до рішення  селищної ради № 17/2 від 12.08.2021</t>
  </si>
  <si>
    <t>Виготовлення ПКД та співфінансування  на об"єкт: «Капітальний ремонт дороги  вул.Садова с.Борочиче Луцького району Волинської області"</t>
  </si>
  <si>
    <t>Капітальний ремонт частини приміщення будинку культури під ЦНАП по вул. Незалежності 26 в смт Мар'янівка Луцького району Волинської області та ПКД</t>
  </si>
  <si>
    <t>Реконструкція (облаштування внутрішніх туалетів) загальноосвітньої школи І ступеня в с. Широке вул. Шкільна,1 Горохівського району, Волинської області"</t>
  </si>
  <si>
    <t>0117390</t>
  </si>
  <si>
    <t>Розвиток мережі центрів надання адміністративних послуг</t>
  </si>
  <si>
    <t>Реконструкція (облаштування внутрішніх туалетів) загальноосвітньої школи І ступеня в с. Широке вул. Шкільна,1  Горохівського району, Волинської області"</t>
  </si>
  <si>
    <t>Придбання подрібнювача дорожнього (косарки)</t>
  </si>
  <si>
    <t xml:space="preserve">"Про внесення змін до рішення селищної ради від 23.12.2020 № 4/2 </t>
  </si>
  <si>
    <t>Придбання оргтехніки та меблів в будинок культури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</si>
</sst>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0_ ;[Red]\-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"/>
    <numFmt numFmtId="195" formatCode="#,##0.000"/>
    <numFmt numFmtId="196" formatCode="0.000"/>
    <numFmt numFmtId="197" formatCode="#,##0.0000"/>
    <numFmt numFmtId="198" formatCode="[$€-2]\ ###,000_);[Red]\([$€-2]\ ###,000\)"/>
    <numFmt numFmtId="199" formatCode="#,##0.00000"/>
    <numFmt numFmtId="200" formatCode="#,##0.000000"/>
    <numFmt numFmtId="201" formatCode="#,##0.0000000"/>
    <numFmt numFmtId="202" formatCode="#,##0.00_);\-#,##0.00"/>
    <numFmt numFmtId="203" formatCode="[$-FC19]d\ mmmm\ yyyy\ &quot;г.&quot;"/>
    <numFmt numFmtId="204" formatCode="#,##0.00\ &quot;грн.&quot;"/>
    <numFmt numFmtId="205" formatCode="0.0000"/>
    <numFmt numFmtId="206" formatCode="0.000000"/>
    <numFmt numFmtId="207" formatCode="0.00000000000"/>
    <numFmt numFmtId="208" formatCode="0.000000000000000000000000"/>
    <numFmt numFmtId="209" formatCode="0.000000000000000000000000000000"/>
    <numFmt numFmtId="210" formatCode="0.000000000"/>
    <numFmt numFmtId="211" formatCode="0.0000_ ;[Red]\-0.0000\ "/>
    <numFmt numFmtId="212" formatCode="#0"/>
    <numFmt numFmtId="213" formatCode="#0.00"/>
  </numFmts>
  <fonts count="91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7.55"/>
      <color indexed="8"/>
      <name val="Arial"/>
      <family val="0"/>
    </font>
    <font>
      <sz val="8.15"/>
      <color indexed="8"/>
      <name val="Arial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color indexed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1.05"/>
      <color indexed="8"/>
      <name val="Arial"/>
      <family val="2"/>
    </font>
    <font>
      <b/>
      <i/>
      <sz val="11.05"/>
      <color indexed="8"/>
      <name val="Arial"/>
      <family val="2"/>
    </font>
    <font>
      <i/>
      <sz val="11"/>
      <color indexed="8"/>
      <name val="Arial"/>
      <family val="2"/>
    </font>
    <font>
      <i/>
      <sz val="11.05"/>
      <color indexed="8"/>
      <name val="Arial"/>
      <family val="2"/>
    </font>
    <font>
      <b/>
      <sz val="10.7"/>
      <color indexed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0.5"/>
      <color indexed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MS Sans Serif"/>
      <family val="0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name val="Helv"/>
      <family val="0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3" borderId="0" applyNumberFormat="0" applyBorder="0" applyAlignment="0" applyProtection="0"/>
    <xf numFmtId="0" fontId="38" fillId="17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/>
      <protection/>
    </xf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8" fillId="16" borderId="0" applyNumberFormat="0" applyBorder="0" applyAlignment="0" applyProtection="0"/>
    <xf numFmtId="0" fontId="38" fillId="23" borderId="0" applyNumberFormat="0" applyBorder="0" applyAlignment="0" applyProtection="0"/>
    <xf numFmtId="0" fontId="39" fillId="3" borderId="1" applyNumberFormat="0" applyAlignment="0" applyProtection="0"/>
    <xf numFmtId="0" fontId="39" fillId="3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42" fillId="5" borderId="0" applyNumberFormat="0" applyBorder="0" applyAlignment="0" applyProtection="0"/>
    <xf numFmtId="0" fontId="1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25" borderId="8" applyNumberFormat="0" applyAlignment="0" applyProtection="0"/>
    <xf numFmtId="0" fontId="50" fillId="25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9" fillId="12" borderId="0" applyNumberFormat="0" applyBorder="0" applyAlignment="0" applyProtection="0"/>
    <xf numFmtId="0" fontId="53" fillId="12" borderId="0" applyNumberFormat="0" applyBorder="0" applyAlignment="0" applyProtection="0"/>
    <xf numFmtId="0" fontId="41" fillId="10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13" fillId="4" borderId="10" applyNumberFormat="0" applyFont="0" applyAlignment="0" applyProtection="0"/>
    <xf numFmtId="0" fontId="13" fillId="4" borderId="10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0" fillId="10" borderId="2" applyNumberFormat="0" applyAlignment="0" applyProtection="0"/>
    <xf numFmtId="0" fontId="47" fillId="0" borderId="6" applyNumberFormat="0" applyFill="0" applyAlignment="0" applyProtection="0"/>
    <xf numFmtId="0" fontId="53" fillId="12" borderId="0" applyNumberFormat="0" applyBorder="0" applyAlignment="0" applyProtection="0"/>
    <xf numFmtId="0" fontId="12" fillId="0" borderId="0">
      <alignment/>
      <protection/>
    </xf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42" fillId="8" borderId="0" applyNumberFormat="0" applyBorder="0" applyAlignment="0" applyProtection="0"/>
  </cellStyleXfs>
  <cellXfs count="255">
    <xf numFmtId="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9" fontId="0" fillId="0" borderId="0" xfId="101" applyFont="1" applyFill="1" applyBorder="1" applyAlignment="1" applyProtection="1">
      <alignment/>
      <protection/>
    </xf>
    <xf numFmtId="0" fontId="13" fillId="0" borderId="0" xfId="93">
      <alignment/>
      <protection/>
    </xf>
    <xf numFmtId="0" fontId="5" fillId="0" borderId="0" xfId="91" applyFont="1" applyFill="1" applyAlignment="1">
      <alignment horizontal="center"/>
      <protection/>
    </xf>
    <xf numFmtId="0" fontId="5" fillId="0" borderId="0" xfId="91" applyFont="1" applyFill="1">
      <alignment/>
      <protection/>
    </xf>
    <xf numFmtId="0" fontId="7" fillId="0" borderId="0" xfId="91" applyFont="1" applyFill="1" applyAlignment="1">
      <alignment horizontal="center"/>
      <protection/>
    </xf>
    <xf numFmtId="0" fontId="6" fillId="0" borderId="11" xfId="91" applyFont="1" applyFill="1" applyBorder="1" applyAlignment="1">
      <alignment horizontal="center" vertical="center" wrapText="1"/>
      <protection/>
    </xf>
    <xf numFmtId="4" fontId="8" fillId="0" borderId="11" xfId="0" applyNumberFormat="1" applyFont="1" applyBorder="1" applyAlignment="1">
      <alignment horizontal="right" vertical="center"/>
    </xf>
    <xf numFmtId="4" fontId="5" fillId="0" borderId="11" xfId="91" applyNumberFormat="1" applyFont="1" applyFill="1" applyBorder="1" applyAlignment="1">
      <alignment horizontal="right" vertic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17" fillId="0" borderId="0" xfId="91" applyFont="1" applyFill="1" applyAlignment="1">
      <alignment horizontal="center"/>
      <protection/>
    </xf>
    <xf numFmtId="0" fontId="17" fillId="0" borderId="0" xfId="91" applyFont="1" applyFill="1">
      <alignment/>
      <protection/>
    </xf>
    <xf numFmtId="0" fontId="22" fillId="0" borderId="0" xfId="91" applyFont="1" applyFill="1">
      <alignment/>
      <protection/>
    </xf>
    <xf numFmtId="0" fontId="21" fillId="0" borderId="0" xfId="91" applyFont="1" applyFill="1" applyAlignment="1">
      <alignment horizontal="left"/>
      <protection/>
    </xf>
    <xf numFmtId="0" fontId="21" fillId="0" borderId="0" xfId="91" applyFont="1" applyFill="1" applyAlignment="1">
      <alignment horizontal="center"/>
      <protection/>
    </xf>
    <xf numFmtId="0" fontId="21" fillId="0" borderId="0" xfId="91" applyFont="1" applyFill="1">
      <alignment/>
      <protection/>
    </xf>
    <xf numFmtId="0" fontId="4" fillId="0" borderId="0" xfId="91" applyFont="1" applyFill="1" applyAlignment="1">
      <alignment horizontal="center"/>
      <protection/>
    </xf>
    <xf numFmtId="0" fontId="5" fillId="0" borderId="11" xfId="91" applyFont="1" applyFill="1" applyBorder="1" applyAlignment="1">
      <alignment horizontal="center" vertical="center" wrapText="1"/>
      <protection/>
    </xf>
    <xf numFmtId="0" fontId="6" fillId="0" borderId="11" xfId="91" applyFont="1" applyFill="1" applyBorder="1" applyAlignment="1" quotePrefix="1">
      <alignment horizontal="center" vertical="center" wrapText="1"/>
      <protection/>
    </xf>
    <xf numFmtId="0" fontId="24" fillId="0" borderId="11" xfId="0" applyFont="1" applyBorder="1" applyAlignment="1">
      <alignment vertical="center" wrapText="1"/>
    </xf>
    <xf numFmtId="0" fontId="5" fillId="0" borderId="0" xfId="91" applyFont="1" applyFill="1" applyBorder="1">
      <alignment/>
      <protection/>
    </xf>
    <xf numFmtId="49" fontId="9" fillId="0" borderId="11" xfId="0" applyNumberFormat="1" applyFont="1" applyBorder="1" applyAlignment="1">
      <alignment horizontal="center" vertical="center" wrapText="1"/>
    </xf>
    <xf numFmtId="0" fontId="28" fillId="0" borderId="0" xfId="91" applyFont="1" applyFill="1">
      <alignment/>
      <protection/>
    </xf>
    <xf numFmtId="0" fontId="5" fillId="0" borderId="0" xfId="91" applyFont="1" applyFill="1" applyAlignment="1">
      <alignment wrapText="1"/>
      <protection/>
    </xf>
    <xf numFmtId="0" fontId="5" fillId="0" borderId="0" xfId="91" applyFont="1" applyFill="1" applyAlignment="1">
      <alignment horizontal="center" wrapText="1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0" fontId="33" fillId="0" borderId="11" xfId="0" applyFont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Fill="1" applyBorder="1" applyAlignment="1" applyProtection="1">
      <alignment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13" fillId="0" borderId="0" xfId="93" applyAlignment="1">
      <alignment horizontal="centerContinuous"/>
      <protection/>
    </xf>
    <xf numFmtId="0" fontId="58" fillId="0" borderId="0" xfId="0" applyFont="1" applyAlignment="1">
      <alignment horizontal="right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4" fontId="61" fillId="0" borderId="0" xfId="0" applyNumberFormat="1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 wrapText="1"/>
    </xf>
    <xf numFmtId="4" fontId="62" fillId="0" borderId="0" xfId="0" applyNumberFormat="1" applyFont="1" applyAlignment="1">
      <alignment horizontal="right" vertical="center"/>
    </xf>
    <xf numFmtId="4" fontId="58" fillId="0" borderId="0" xfId="0" applyNumberFormat="1" applyFont="1" applyFill="1" applyBorder="1" applyAlignment="1" applyProtection="1">
      <alignment vertical="center"/>
      <protection/>
    </xf>
    <xf numFmtId="0" fontId="60" fillId="0" borderId="14" xfId="0" applyFont="1" applyBorder="1" applyAlignment="1">
      <alignment vertical="center" wrapText="1"/>
    </xf>
    <xf numFmtId="4" fontId="61" fillId="0" borderId="14" xfId="0" applyNumberFormat="1" applyFont="1" applyBorder="1" applyAlignment="1">
      <alignment horizontal="right" vertical="center"/>
    </xf>
    <xf numFmtId="0" fontId="58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12" borderId="11" xfId="0" applyNumberFormat="1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vertical="center" wrapText="1"/>
    </xf>
    <xf numFmtId="4" fontId="8" fillId="12" borderId="11" xfId="0" applyNumberFormat="1" applyFont="1" applyFill="1" applyBorder="1" applyAlignment="1">
      <alignment horizontal="right" vertical="center"/>
    </xf>
    <xf numFmtId="49" fontId="9" fillId="12" borderId="11" xfId="0" applyNumberFormat="1" applyFont="1" applyFill="1" applyBorder="1" applyAlignment="1">
      <alignment horizontal="center" vertical="center"/>
    </xf>
    <xf numFmtId="49" fontId="8" fillId="12" borderId="11" xfId="0" applyNumberFormat="1" applyFont="1" applyFill="1" applyBorder="1" applyAlignment="1">
      <alignment horizontal="center" vertical="center"/>
    </xf>
    <xf numFmtId="2" fontId="5" fillId="0" borderId="0" xfId="91" applyNumberFormat="1" applyFont="1" applyFill="1">
      <alignment/>
      <protection/>
    </xf>
    <xf numFmtId="0" fontId="25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Continuous"/>
      <protection/>
    </xf>
    <xf numFmtId="0" fontId="68" fillId="0" borderId="0" xfId="91" applyFont="1" applyBorder="1" applyAlignment="1">
      <alignment horizontal="centerContinuous" vertical="center" wrapText="1"/>
      <protection/>
    </xf>
    <xf numFmtId="0" fontId="65" fillId="0" borderId="0" xfId="0" applyNumberFormat="1" applyFont="1" applyFill="1" applyBorder="1" applyAlignment="1" applyProtection="1">
      <alignment horizontal="centerContinuous"/>
      <protection/>
    </xf>
    <xf numFmtId="0" fontId="69" fillId="0" borderId="0" xfId="91" applyFont="1" applyBorder="1" applyAlignment="1">
      <alignment vertical="center" wrapText="1"/>
      <protection/>
    </xf>
    <xf numFmtId="0" fontId="18" fillId="0" borderId="0" xfId="91" applyFont="1" applyBorder="1" applyAlignment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91" applyFont="1" applyFill="1" applyBorder="1" applyAlignment="1">
      <alignment horizontal="center" vertical="center" wrapText="1"/>
      <protection/>
    </xf>
    <xf numFmtId="2" fontId="5" fillId="0" borderId="0" xfId="91" applyNumberFormat="1" applyFont="1" applyFill="1" applyAlignment="1">
      <alignment horizontal="center"/>
      <protection/>
    </xf>
    <xf numFmtId="0" fontId="59" fillId="0" borderId="0" xfId="0" applyFont="1" applyBorder="1" applyAlignment="1">
      <alignment horizontal="center" vertical="center"/>
    </xf>
    <xf numFmtId="0" fontId="65" fillId="0" borderId="14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4" fontId="58" fillId="0" borderId="0" xfId="0" applyNumberFormat="1" applyFont="1" applyAlignment="1">
      <alignment horizontal="right" vertical="center"/>
    </xf>
    <xf numFmtId="0" fontId="26" fillId="0" borderId="11" xfId="0" applyFont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/>
      <protection/>
    </xf>
    <xf numFmtId="0" fontId="21" fillId="0" borderId="15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69" fillId="0" borderId="0" xfId="91" applyFont="1" applyBorder="1" applyAlignment="1">
      <alignment horizontal="center" vertical="center" wrapText="1"/>
      <protection/>
    </xf>
    <xf numFmtId="0" fontId="18" fillId="0" borderId="0" xfId="91" applyFont="1" applyBorder="1" applyAlignment="1">
      <alignment horizontal="center" vertical="center" wrapText="1"/>
      <protection/>
    </xf>
    <xf numFmtId="0" fontId="17" fillId="0" borderId="15" xfId="0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3" fontId="65" fillId="0" borderId="1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>
      <alignment horizontal="right" vertical="center"/>
    </xf>
    <xf numFmtId="4" fontId="5" fillId="0" borderId="0" xfId="91" applyNumberFormat="1" applyFont="1" applyFill="1">
      <alignment/>
      <protection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14" fillId="0" borderId="16" xfId="0" applyNumberFormat="1" applyFont="1" applyFill="1" applyBorder="1" applyAlignment="1" applyProtection="1">
      <alignment horizontal="right" vertical="center" wrapText="1"/>
      <protection/>
    </xf>
    <xf numFmtId="0" fontId="67" fillId="0" borderId="0" xfId="91" applyFont="1" applyFill="1" applyAlignment="1">
      <alignment horizontal="center" wrapText="1"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 vertical="center"/>
      <protection/>
    </xf>
    <xf numFmtId="49" fontId="29" fillId="0" borderId="0" xfId="0" applyNumberFormat="1" applyFont="1" applyFill="1" applyBorder="1" applyAlignment="1" applyProtection="1">
      <alignment horizontal="center"/>
      <protection/>
    </xf>
    <xf numFmtId="0" fontId="64" fillId="0" borderId="0" xfId="0" applyNumberFormat="1" applyFont="1" applyFill="1" applyBorder="1" applyAlignment="1" applyProtection="1">
      <alignment horizontal="center"/>
      <protection/>
    </xf>
    <xf numFmtId="0" fontId="59" fillId="0" borderId="17" xfId="0" applyFont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33" fillId="0" borderId="11" xfId="0" applyFont="1" applyBorder="1" applyAlignment="1">
      <alignment vertical="center"/>
    </xf>
    <xf numFmtId="4" fontId="33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4" fontId="13" fillId="0" borderId="11" xfId="0" applyNumberFormat="1" applyFont="1" applyBorder="1" applyAlignment="1">
      <alignment vertical="center"/>
    </xf>
    <xf numFmtId="0" fontId="33" fillId="0" borderId="0" xfId="0" applyFont="1" applyAlignment="1">
      <alignment horizontal="left"/>
    </xf>
    <xf numFmtId="0" fontId="13" fillId="12" borderId="11" xfId="0" applyFont="1" applyFill="1" applyBorder="1" applyAlignment="1">
      <alignment horizontal="center" vertical="center" wrapText="1"/>
    </xf>
    <xf numFmtId="4" fontId="33" fillId="12" borderId="11" xfId="0" applyNumberFormat="1" applyFont="1" applyFill="1" applyBorder="1" applyAlignment="1">
      <alignment vertical="center"/>
    </xf>
    <xf numFmtId="4" fontId="13" fillId="12" borderId="11" xfId="0" applyNumberFormat="1" applyFont="1" applyFill="1" applyBorder="1" applyAlignment="1">
      <alignment vertical="center"/>
    </xf>
    <xf numFmtId="0" fontId="33" fillId="12" borderId="11" xfId="0" applyFont="1" applyFill="1" applyBorder="1" applyAlignment="1">
      <alignment vertical="center"/>
    </xf>
    <xf numFmtId="0" fontId="33" fillId="12" borderId="11" xfId="0" applyFont="1" applyFill="1" applyBorder="1" applyAlignment="1">
      <alignment vertical="center" wrapText="1"/>
    </xf>
    <xf numFmtId="0" fontId="33" fillId="12" borderId="11" xfId="0" applyFont="1" applyFill="1" applyBorder="1" applyAlignment="1">
      <alignment horizontal="center" vertical="center"/>
    </xf>
    <xf numFmtId="0" fontId="74" fillId="0" borderId="0" xfId="91" applyFont="1" applyFill="1">
      <alignment/>
      <protection/>
    </xf>
    <xf numFmtId="49" fontId="14" fillId="0" borderId="19" xfId="0" applyNumberFormat="1" applyFont="1" applyFill="1" applyBorder="1" applyAlignment="1" applyProtection="1">
      <alignment horizontal="center"/>
      <protection/>
    </xf>
    <xf numFmtId="49" fontId="29" fillId="0" borderId="19" xfId="0" applyNumberFormat="1" applyFont="1" applyFill="1" applyBorder="1" applyAlignment="1" applyProtection="1">
      <alignment horizontal="center"/>
      <protection/>
    </xf>
    <xf numFmtId="49" fontId="70" fillId="26" borderId="19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 vertical="center"/>
    </xf>
    <xf numFmtId="0" fontId="75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49" fontId="75" fillId="0" borderId="11" xfId="0" applyNumberFormat="1" applyFont="1" applyFill="1" applyBorder="1" applyAlignment="1" applyProtection="1">
      <alignment horizontal="center" vertical="center" wrapText="1"/>
      <protection/>
    </xf>
    <xf numFmtId="0" fontId="75" fillId="0" borderId="11" xfId="0" applyNumberFormat="1" applyFont="1" applyFill="1" applyBorder="1" applyAlignment="1" applyProtection="1">
      <alignment horizontal="center" vertical="center" wrapText="1"/>
      <protection/>
    </xf>
    <xf numFmtId="0" fontId="75" fillId="0" borderId="11" xfId="0" applyNumberFormat="1" applyFont="1" applyFill="1" applyBorder="1" applyAlignment="1" applyProtection="1">
      <alignment horizontal="left" vertical="top" wrapText="1"/>
      <protection/>
    </xf>
    <xf numFmtId="4" fontId="18" fillId="0" borderId="11" xfId="0" applyNumberFormat="1" applyFont="1" applyBorder="1" applyAlignment="1">
      <alignment vertical="center" wrapText="1"/>
    </xf>
    <xf numFmtId="49" fontId="76" fillId="0" borderId="15" xfId="0" applyNumberFormat="1" applyFont="1" applyBorder="1" applyAlignment="1">
      <alignment horizontal="center" vertical="center" wrapText="1"/>
    </xf>
    <xf numFmtId="49" fontId="77" fillId="0" borderId="15" xfId="0" applyNumberFormat="1" applyFont="1" applyBorder="1" applyAlignment="1">
      <alignment horizontal="center" vertical="center" wrapText="1"/>
    </xf>
    <xf numFmtId="0" fontId="77" fillId="0" borderId="20" xfId="0" applyFont="1" applyBorder="1" applyAlignment="1">
      <alignment horizontal="justify" vertical="center" wrapText="1"/>
    </xf>
    <xf numFmtId="0" fontId="78" fillId="0" borderId="11" xfId="0" applyNumberFormat="1" applyFont="1" applyFill="1" applyBorder="1" applyAlignment="1" applyProtection="1">
      <alignment horizontal="left" vertical="center" wrapText="1"/>
      <protection/>
    </xf>
    <xf numFmtId="49" fontId="79" fillId="0" borderId="11" xfId="0" applyNumberFormat="1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49" fontId="8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81" fillId="0" borderId="11" xfId="0" applyNumberFormat="1" applyFont="1" applyFill="1" applyBorder="1" applyAlignment="1" applyProtection="1">
      <alignment horizontal="center" vertical="center" wrapText="1"/>
      <protection/>
    </xf>
    <xf numFmtId="3" fontId="81" fillId="0" borderId="11" xfId="0" applyNumberFormat="1" applyFont="1" applyFill="1" applyBorder="1" applyAlignment="1">
      <alignment horizontal="center" vertical="center"/>
    </xf>
    <xf numFmtId="0" fontId="82" fillId="0" borderId="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>
      <alignment horizontal="left" vertical="distributed"/>
    </xf>
    <xf numFmtId="49" fontId="4" fillId="0" borderId="11" xfId="0" applyNumberFormat="1" applyFont="1" applyFill="1" applyBorder="1" applyAlignment="1">
      <alignment horizontal="left" vertical="distributed" wrapText="1"/>
    </xf>
    <xf numFmtId="49" fontId="79" fillId="0" borderId="15" xfId="0" applyNumberFormat="1" applyFont="1" applyBorder="1" applyAlignment="1">
      <alignment horizontal="center" vertical="center" wrapText="1"/>
    </xf>
    <xf numFmtId="49" fontId="80" fillId="0" borderId="15" xfId="0" applyNumberFormat="1" applyFont="1" applyBorder="1" applyAlignment="1">
      <alignment horizontal="center" vertical="center" wrapText="1"/>
    </xf>
    <xf numFmtId="0" fontId="83" fillId="0" borderId="11" xfId="0" applyNumberFormat="1" applyFont="1" applyFill="1" applyBorder="1" applyAlignment="1" applyProtection="1">
      <alignment horizontal="center" vertical="center" wrapText="1"/>
      <protection/>
    </xf>
    <xf numFmtId="3" fontId="83" fillId="0" borderId="11" xfId="0" applyNumberFormat="1" applyFont="1" applyFill="1" applyBorder="1" applyAlignment="1">
      <alignment horizontal="center" vertical="center"/>
    </xf>
    <xf numFmtId="0" fontId="84" fillId="0" borderId="11" xfId="0" applyNumberFormat="1" applyFont="1" applyFill="1" applyBorder="1" applyAlignment="1" applyProtection="1">
      <alignment horizontal="left" vertical="center" wrapText="1"/>
      <protection/>
    </xf>
    <xf numFmtId="0" fontId="85" fillId="0" borderId="0" xfId="0" applyNumberFormat="1" applyFont="1" applyFill="1" applyBorder="1" applyAlignment="1" applyProtection="1">
      <alignment/>
      <protection/>
    </xf>
    <xf numFmtId="0" fontId="80" fillId="0" borderId="15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/>
      <protection/>
    </xf>
    <xf numFmtId="0" fontId="80" fillId="0" borderId="11" xfId="0" applyNumberFormat="1" applyFont="1" applyFill="1" applyBorder="1" applyAlignment="1" applyProtection="1">
      <alignment/>
      <protection/>
    </xf>
    <xf numFmtId="0" fontId="83" fillId="0" borderId="11" xfId="0" applyNumberFormat="1" applyFont="1" applyFill="1" applyBorder="1" applyAlignment="1" applyProtection="1">
      <alignment/>
      <protection/>
    </xf>
    <xf numFmtId="0" fontId="85" fillId="0" borderId="11" xfId="0" applyNumberFormat="1" applyFont="1" applyFill="1" applyBorder="1" applyAlignment="1" applyProtection="1">
      <alignment/>
      <protection/>
    </xf>
    <xf numFmtId="0" fontId="82" fillId="0" borderId="11" xfId="0" applyNumberFormat="1" applyFont="1" applyFill="1" applyBorder="1" applyAlignment="1" applyProtection="1">
      <alignment/>
      <protection/>
    </xf>
    <xf numFmtId="0" fontId="86" fillId="0" borderId="0" xfId="0" applyNumberFormat="1" applyFont="1" applyFill="1" applyBorder="1" applyAlignment="1" applyProtection="1">
      <alignment horizontal="justify"/>
      <protection/>
    </xf>
    <xf numFmtId="0" fontId="18" fillId="0" borderId="0" xfId="93" applyFont="1">
      <alignment/>
      <protection/>
    </xf>
    <xf numFmtId="0" fontId="18" fillId="0" borderId="0" xfId="93" applyFont="1" applyAlignment="1">
      <alignment horizontal="centerContinuous"/>
      <protection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75" fillId="0" borderId="15" xfId="0" applyNumberFormat="1" applyFont="1" applyFill="1" applyBorder="1" applyAlignment="1" applyProtection="1">
      <alignment horizontal="center" vertical="center" wrapText="1"/>
      <protection/>
    </xf>
    <xf numFmtId="49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88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wrapText="1"/>
      <protection/>
    </xf>
    <xf numFmtId="4" fontId="18" fillId="0" borderId="11" xfId="0" applyNumberFormat="1" applyFont="1" applyBorder="1" applyAlignment="1">
      <alignment horizontal="left" vertical="center" wrapText="1"/>
    </xf>
    <xf numFmtId="0" fontId="18" fillId="0" borderId="11" xfId="92" applyFont="1" applyFill="1" applyBorder="1" applyAlignment="1">
      <alignment horizontal="left" vertical="center" wrapText="1"/>
      <protection/>
    </xf>
    <xf numFmtId="0" fontId="75" fillId="0" borderId="11" xfId="0" applyNumberFormat="1" applyFont="1" applyFill="1" applyBorder="1" applyAlignment="1" applyProtection="1">
      <alignment horizontal="left"/>
      <protection/>
    </xf>
    <xf numFmtId="4" fontId="18" fillId="0" borderId="11" xfId="92" applyNumberFormat="1" applyFont="1" applyBorder="1" applyAlignment="1" quotePrefix="1">
      <alignment horizontal="left" vertical="center" wrapText="1"/>
      <protection/>
    </xf>
    <xf numFmtId="4" fontId="75" fillId="0" borderId="11" xfId="0" applyNumberFormat="1" applyFont="1" applyFill="1" applyBorder="1" applyAlignment="1" quotePrefix="1">
      <alignment horizontal="left" vertical="center" wrapText="1"/>
    </xf>
    <xf numFmtId="49" fontId="30" fillId="0" borderId="11" xfId="0" applyNumberFormat="1" applyFont="1" applyFill="1" applyBorder="1" applyAlignment="1" applyProtection="1">
      <alignment horizontal="left" vertical="center" wrapText="1"/>
      <protection/>
    </xf>
    <xf numFmtId="0" fontId="30" fillId="0" borderId="11" xfId="0" applyNumberFormat="1" applyFont="1" applyFill="1" applyBorder="1" applyAlignment="1" applyProtection="1">
      <alignment horizontal="left" vertical="center" wrapText="1"/>
      <protection/>
    </xf>
    <xf numFmtId="4" fontId="18" fillId="0" borderId="21" xfId="0" applyNumberFormat="1" applyFont="1" applyBorder="1" applyAlignment="1">
      <alignment vertical="center" wrapText="1"/>
    </xf>
    <xf numFmtId="0" fontId="75" fillId="0" borderId="21" xfId="0" applyNumberFormat="1" applyFont="1" applyFill="1" applyBorder="1" applyAlignment="1" applyProtection="1">
      <alignment horizontal="center" vertical="center" wrapText="1"/>
      <protection/>
    </xf>
    <xf numFmtId="49" fontId="75" fillId="0" borderId="21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92" applyNumberFormat="1" applyFont="1" applyBorder="1" applyAlignment="1">
      <alignment horizontal="center" vertical="center" wrapText="1"/>
      <protection/>
    </xf>
    <xf numFmtId="0" fontId="18" fillId="0" borderId="11" xfId="92" applyFont="1" applyBorder="1" applyAlignment="1" quotePrefix="1">
      <alignment horizontal="center" vertical="center" wrapText="1"/>
      <protection/>
    </xf>
    <xf numFmtId="0" fontId="75" fillId="0" borderId="11" xfId="0" applyFont="1" applyBorder="1" applyAlignment="1" quotePrefix="1">
      <alignment horizontal="center" vertical="center" wrapText="1"/>
    </xf>
    <xf numFmtId="0" fontId="75" fillId="0" borderId="11" xfId="0" applyFont="1" applyFill="1" applyBorder="1" applyAlignment="1" quotePrefix="1">
      <alignment horizontal="center" vertical="center" wrapText="1"/>
    </xf>
    <xf numFmtId="4" fontId="75" fillId="0" borderId="11" xfId="0" applyNumberFormat="1" applyFont="1" applyFill="1" applyBorder="1" applyAlignment="1" quotePrefix="1">
      <alignment horizontal="center" vertical="center" wrapText="1"/>
    </xf>
    <xf numFmtId="3" fontId="75" fillId="0" borderId="11" xfId="0" applyNumberFormat="1" applyFont="1" applyFill="1" applyBorder="1" applyAlignment="1">
      <alignment horizontal="center" vertical="center"/>
    </xf>
    <xf numFmtId="3" fontId="75" fillId="0" borderId="21" xfId="0" applyNumberFormat="1" applyFont="1" applyFill="1" applyBorder="1" applyAlignment="1">
      <alignment horizontal="center" vertical="center"/>
    </xf>
    <xf numFmtId="4" fontId="88" fillId="0" borderId="11" xfId="0" applyNumberFormat="1" applyFont="1" applyFill="1" applyBorder="1" applyAlignment="1">
      <alignment horizontal="center" vertical="center"/>
    </xf>
    <xf numFmtId="3" fontId="88" fillId="0" borderId="11" xfId="0" applyNumberFormat="1" applyFont="1" applyFill="1" applyBorder="1" applyAlignment="1" applyProtection="1">
      <alignment horizontal="center" vertical="center" wrapText="1"/>
      <protection/>
    </xf>
    <xf numFmtId="3" fontId="88" fillId="0" borderId="11" xfId="0" applyNumberFormat="1" applyFont="1" applyFill="1" applyBorder="1" applyAlignment="1">
      <alignment horizontal="center" vertical="center"/>
    </xf>
    <xf numFmtId="3" fontId="87" fillId="0" borderId="11" xfId="0" applyNumberFormat="1" applyFont="1" applyFill="1" applyBorder="1" applyAlignment="1">
      <alignment horizontal="center" vertical="center"/>
    </xf>
    <xf numFmtId="3" fontId="87" fillId="0" borderId="11" xfId="0" applyNumberFormat="1" applyFont="1" applyBorder="1" applyAlignment="1">
      <alignment horizontal="center" vertical="center"/>
    </xf>
    <xf numFmtId="3" fontId="75" fillId="0" borderId="11" xfId="0" applyNumberFormat="1" applyFont="1" applyBorder="1" applyAlignment="1">
      <alignment horizontal="center" vertical="center"/>
    </xf>
    <xf numFmtId="0" fontId="75" fillId="0" borderId="11" xfId="0" applyNumberFormat="1" applyFont="1" applyFill="1" applyBorder="1" applyAlignment="1" applyProtection="1">
      <alignment horizontal="center"/>
      <protection/>
    </xf>
    <xf numFmtId="4" fontId="30" fillId="0" borderId="11" xfId="0" applyNumberFormat="1" applyFont="1" applyFill="1" applyBorder="1" applyAlignment="1">
      <alignment horizontal="center" vertical="center"/>
    </xf>
    <xf numFmtId="3" fontId="30" fillId="0" borderId="11" xfId="0" applyNumberFormat="1" applyFont="1" applyFill="1" applyBorder="1" applyAlignment="1">
      <alignment horizontal="center" vertical="center"/>
    </xf>
    <xf numFmtId="0" fontId="75" fillId="0" borderId="11" xfId="0" applyNumberFormat="1" applyFont="1" applyFill="1" applyBorder="1" applyAlignment="1" applyProtection="1">
      <alignment horizontal="justify" vertical="top" wrapText="1"/>
      <protection/>
    </xf>
    <xf numFmtId="4" fontId="18" fillId="0" borderId="11" xfId="92" applyNumberFormat="1" applyFont="1" applyBorder="1" applyAlignment="1" quotePrefix="1">
      <alignment horizontal="center" vertical="center" wrapText="1"/>
      <protection/>
    </xf>
    <xf numFmtId="3" fontId="75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69" fillId="0" borderId="0" xfId="91" applyFont="1" applyBorder="1" applyAlignment="1">
      <alignment horizontal="center" vertical="center" wrapText="1"/>
      <protection/>
    </xf>
    <xf numFmtId="0" fontId="18" fillId="0" borderId="0" xfId="91" applyFont="1" applyBorder="1" applyAlignment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NumberFormat="1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horizontal="center"/>
      <protection/>
    </xf>
    <xf numFmtId="0" fontId="18" fillId="0" borderId="11" xfId="91" applyFont="1" applyFill="1" applyBorder="1" applyAlignment="1">
      <alignment horizontal="center" vertical="center" textRotation="1" wrapText="1"/>
      <protection/>
    </xf>
    <xf numFmtId="0" fontId="18" fillId="0" borderId="11" xfId="91" applyFont="1" applyFill="1" applyBorder="1" applyAlignment="1">
      <alignment horizontal="center" vertical="center" wrapText="1"/>
      <protection/>
    </xf>
    <xf numFmtId="0" fontId="18" fillId="0" borderId="21" xfId="91" applyFont="1" applyFill="1" applyBorder="1" applyAlignment="1">
      <alignment horizontal="center" vertical="center" wrapText="1"/>
      <protection/>
    </xf>
    <xf numFmtId="0" fontId="18" fillId="0" borderId="16" xfId="91" applyFont="1" applyFill="1" applyBorder="1" applyAlignment="1">
      <alignment horizontal="center" vertical="center" wrapText="1"/>
      <protection/>
    </xf>
    <xf numFmtId="0" fontId="18" fillId="0" borderId="15" xfId="91" applyFont="1" applyFill="1" applyBorder="1" applyAlignment="1">
      <alignment horizontal="center" vertical="center" wrapText="1"/>
      <protection/>
    </xf>
    <xf numFmtId="0" fontId="19" fillId="0" borderId="21" xfId="91" applyFont="1" applyFill="1" applyBorder="1" applyAlignment="1">
      <alignment horizontal="center" vertical="center" wrapText="1"/>
      <protection/>
    </xf>
    <xf numFmtId="0" fontId="19" fillId="0" borderId="16" xfId="91" applyFont="1" applyFill="1" applyBorder="1" applyAlignment="1">
      <alignment horizontal="center" vertical="center" wrapText="1"/>
      <protection/>
    </xf>
    <xf numFmtId="0" fontId="19" fillId="0" borderId="15" xfId="91" applyFont="1" applyFill="1" applyBorder="1" applyAlignment="1">
      <alignment horizontal="center" vertical="center" wrapText="1"/>
      <protection/>
    </xf>
    <xf numFmtId="0" fontId="19" fillId="0" borderId="11" xfId="91" applyFont="1" applyFill="1" applyBorder="1" applyAlignment="1">
      <alignment horizontal="center" vertical="center" wrapText="1"/>
      <protection/>
    </xf>
    <xf numFmtId="0" fontId="18" fillId="0" borderId="11" xfId="91" applyFont="1" applyFill="1" applyBorder="1" applyAlignment="1">
      <alignment horizontal="center" vertical="center"/>
      <protection/>
    </xf>
    <xf numFmtId="0" fontId="17" fillId="0" borderId="21" xfId="91" applyFont="1" applyFill="1" applyBorder="1" applyAlignment="1">
      <alignment horizontal="center" vertical="center" wrapText="1"/>
      <protection/>
    </xf>
    <xf numFmtId="0" fontId="17" fillId="0" borderId="16" xfId="91" applyFont="1" applyFill="1" applyBorder="1" applyAlignment="1">
      <alignment horizontal="center" vertical="center" wrapText="1"/>
      <protection/>
    </xf>
    <xf numFmtId="0" fontId="17" fillId="0" borderId="15" xfId="91" applyFont="1" applyFill="1" applyBorder="1" applyAlignment="1">
      <alignment horizontal="center" vertical="center" wrapText="1"/>
      <protection/>
    </xf>
    <xf numFmtId="0" fontId="18" fillId="0" borderId="11" xfId="91" applyFont="1" applyFill="1" applyBorder="1" applyAlignment="1">
      <alignment horizontal="center" wrapText="1"/>
      <protection/>
    </xf>
    <xf numFmtId="0" fontId="18" fillId="0" borderId="18" xfId="91" applyFont="1" applyFill="1" applyBorder="1" applyAlignment="1">
      <alignment horizontal="center" vertical="center" wrapText="1"/>
      <protection/>
    </xf>
    <xf numFmtId="0" fontId="18" fillId="0" borderId="23" xfId="91" applyFont="1" applyFill="1" applyBorder="1" applyAlignment="1">
      <alignment horizontal="center" vertical="center" wrapText="1"/>
      <protection/>
    </xf>
    <xf numFmtId="0" fontId="18" fillId="0" borderId="22" xfId="91" applyFont="1" applyFill="1" applyBorder="1" applyAlignment="1">
      <alignment horizontal="center" vertical="center" wrapText="1"/>
      <protection/>
    </xf>
    <xf numFmtId="0" fontId="67" fillId="0" borderId="0" xfId="91" applyFont="1" applyFill="1" applyAlignment="1">
      <alignment horizontal="center"/>
      <protection/>
    </xf>
    <xf numFmtId="0" fontId="16" fillId="0" borderId="0" xfId="91" applyFont="1" applyBorder="1" applyAlignment="1">
      <alignment horizontal="center" vertical="center" wrapText="1"/>
      <protection/>
    </xf>
    <xf numFmtId="0" fontId="15" fillId="0" borderId="0" xfId="91" applyFont="1" applyBorder="1" applyAlignment="1">
      <alignment horizontal="center"/>
      <protection/>
    </xf>
    <xf numFmtId="0" fontId="67" fillId="0" borderId="0" xfId="91" applyFont="1" applyFill="1" applyAlignment="1">
      <alignment horizontal="center" wrapText="1"/>
      <protection/>
    </xf>
    <xf numFmtId="0" fontId="65" fillId="0" borderId="24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2" xfId="77"/>
    <cellStyle name="Звичайний 2 2" xfId="78"/>
    <cellStyle name="Звичайний 3" xfId="79"/>
    <cellStyle name="Звичайний 4" xfId="80"/>
    <cellStyle name="Звичайний 5" xfId="81"/>
    <cellStyle name="Зв'язана клітинка" xfId="82"/>
    <cellStyle name="Итог" xfId="83"/>
    <cellStyle name="Контрольна клітинка" xfId="84"/>
    <cellStyle name="Контрольная ячейка" xfId="85"/>
    <cellStyle name="Назва" xfId="86"/>
    <cellStyle name="Название" xfId="87"/>
    <cellStyle name="Нейтральний" xfId="88"/>
    <cellStyle name="Нейтральный" xfId="89"/>
    <cellStyle name="Обчислення" xfId="90"/>
    <cellStyle name="Обычный_PROEKT" xfId="91"/>
    <cellStyle name="Обычный_дод4" xfId="92"/>
    <cellStyle name="Обычный_Додаток4" xfId="93"/>
    <cellStyle name="Followed Hyperlink" xfId="94"/>
    <cellStyle name="Підсумок" xfId="95"/>
    <cellStyle name="Плохой" xfId="96"/>
    <cellStyle name="Поганий" xfId="97"/>
    <cellStyle name="Пояснение" xfId="98"/>
    <cellStyle name="Примечание" xfId="99"/>
    <cellStyle name="Примітка" xfId="100"/>
    <cellStyle name="Percent" xfId="101"/>
    <cellStyle name="Процентный 2" xfId="102"/>
    <cellStyle name="Результат" xfId="103"/>
    <cellStyle name="Связанная ячейка" xfId="104"/>
    <cellStyle name="Середній" xfId="105"/>
    <cellStyle name="Стиль 1" xfId="106"/>
    <cellStyle name="Текст попередження" xfId="107"/>
    <cellStyle name="Текст пояснення" xfId="108"/>
    <cellStyle name="Текст предупреждения" xfId="109"/>
    <cellStyle name="Comma" xfId="110"/>
    <cellStyle name="Comma [0]" xfId="111"/>
    <cellStyle name="Фінансовий 2" xfId="112"/>
    <cellStyle name="Фінансовий 2 2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tm\LOCALS~1\Temp\FarTmp04.910\Tansf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ерти 2005"/>
      <sheetName val="Трансферти (2)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4"/>
  <sheetViews>
    <sheetView zoomScale="115" zoomScaleNormal="115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8" sqref="B18"/>
    </sheetView>
  </sheetViews>
  <sheetFormatPr defaultColWidth="9.140625" defaultRowHeight="12.75"/>
  <cols>
    <col min="1" max="1" width="4.28125" style="0" customWidth="1"/>
    <col min="2" max="2" width="13.140625" style="3" customWidth="1"/>
    <col min="3" max="3" width="10.421875" style="3" customWidth="1"/>
    <col min="4" max="4" width="9.140625" style="3" customWidth="1"/>
    <col min="5" max="5" width="35.421875" style="3" customWidth="1"/>
    <col min="6" max="6" width="29.421875" style="3" customWidth="1"/>
    <col min="7" max="7" width="16.57421875" style="3" customWidth="1"/>
    <col min="8" max="8" width="13.28125" style="3" customWidth="1"/>
    <col min="9" max="10" width="14.8515625" style="3" customWidth="1"/>
    <col min="11" max="11" width="14.421875" style="3" customWidth="1"/>
  </cols>
  <sheetData>
    <row r="1" spans="9:10" ht="12.75">
      <c r="I1" s="72"/>
      <c r="J1" s="72"/>
    </row>
    <row r="2" spans="9:11" ht="15.75">
      <c r="I2" s="133" t="s">
        <v>94</v>
      </c>
      <c r="J2" s="133"/>
      <c r="K2"/>
    </row>
    <row r="3" spans="9:11" ht="13.5" customHeight="1">
      <c r="I3" s="133" t="s">
        <v>218</v>
      </c>
      <c r="J3" s="134"/>
      <c r="K3" s="1"/>
    </row>
    <row r="4" spans="9:11" ht="15.75">
      <c r="I4" s="78" t="s">
        <v>215</v>
      </c>
      <c r="J4" s="134"/>
      <c r="K4" s="1"/>
    </row>
    <row r="5" spans="2:11" ht="15.75">
      <c r="B5" s="73"/>
      <c r="C5" s="73"/>
      <c r="D5" s="73"/>
      <c r="E5" s="74"/>
      <c r="F5" s="74"/>
      <c r="G5" s="74"/>
      <c r="H5" s="74"/>
      <c r="I5" s="78" t="s">
        <v>261</v>
      </c>
      <c r="J5" s="134"/>
      <c r="K5" s="1"/>
    </row>
    <row r="6" spans="2:11" ht="15.75" customHeight="1">
      <c r="B6" s="106"/>
      <c r="C6" s="75"/>
      <c r="D6" s="208"/>
      <c r="E6" s="208"/>
      <c r="F6" s="208"/>
      <c r="G6" s="208"/>
      <c r="H6" s="208"/>
      <c r="I6" s="208"/>
      <c r="J6" s="91"/>
      <c r="K6" s="76"/>
    </row>
    <row r="7" spans="2:11" ht="15.75" customHeight="1">
      <c r="B7" s="97"/>
      <c r="C7" s="75"/>
      <c r="D7" s="209"/>
      <c r="E7" s="209"/>
      <c r="F7" s="209"/>
      <c r="G7" s="209"/>
      <c r="H7" s="209"/>
      <c r="I7" s="209"/>
      <c r="J7" s="92"/>
      <c r="K7" s="77"/>
    </row>
    <row r="8" spans="2:11" ht="16.5">
      <c r="B8" s="212" t="s">
        <v>221</v>
      </c>
      <c r="C8" s="212"/>
      <c r="D8" s="212"/>
      <c r="E8" s="212"/>
      <c r="F8" s="212"/>
      <c r="G8" s="212"/>
      <c r="H8" s="212"/>
      <c r="I8" s="212"/>
      <c r="J8" s="212"/>
      <c r="K8" s="212"/>
    </row>
    <row r="9" spans="2:11" ht="17.25" thickBot="1">
      <c r="B9" s="129" t="s">
        <v>252</v>
      </c>
      <c r="C9" s="107"/>
      <c r="D9" s="107"/>
      <c r="E9" s="107"/>
      <c r="F9" s="107"/>
      <c r="G9" s="107"/>
      <c r="H9" s="107"/>
      <c r="I9" s="107"/>
      <c r="J9" s="107"/>
      <c r="K9" s="107"/>
    </row>
    <row r="10" spans="2:11" ht="15.75">
      <c r="B10" s="97" t="s">
        <v>77</v>
      </c>
      <c r="C10" s="78"/>
      <c r="D10" s="78"/>
      <c r="E10" s="207"/>
      <c r="F10" s="207"/>
      <c r="G10" s="90"/>
      <c r="H10" s="90"/>
      <c r="I10" s="57"/>
      <c r="J10" s="57"/>
      <c r="K10" s="57"/>
    </row>
    <row r="11" ht="11.25" customHeight="1">
      <c r="K11" s="3" t="s">
        <v>131</v>
      </c>
    </row>
    <row r="12" spans="2:11" ht="17.25" customHeight="1">
      <c r="B12" s="203" t="s">
        <v>167</v>
      </c>
      <c r="C12" s="203" t="s">
        <v>168</v>
      </c>
      <c r="D12" s="203" t="s">
        <v>142</v>
      </c>
      <c r="E12" s="213" t="s">
        <v>169</v>
      </c>
      <c r="F12" s="202" t="s">
        <v>101</v>
      </c>
      <c r="G12" s="210" t="s">
        <v>175</v>
      </c>
      <c r="H12" s="210" t="s">
        <v>143</v>
      </c>
      <c r="I12" s="202" t="s">
        <v>72</v>
      </c>
      <c r="J12" s="205" t="s">
        <v>133</v>
      </c>
      <c r="K12" s="206"/>
    </row>
    <row r="13" spans="2:11" ht="85.5" customHeight="1">
      <c r="B13" s="204"/>
      <c r="C13" s="204"/>
      <c r="D13" s="204"/>
      <c r="E13" s="214"/>
      <c r="F13" s="202"/>
      <c r="G13" s="211"/>
      <c r="H13" s="211"/>
      <c r="I13" s="202"/>
      <c r="J13" s="94" t="s">
        <v>145</v>
      </c>
      <c r="K13" s="95" t="s">
        <v>147</v>
      </c>
    </row>
    <row r="14" spans="2:12" ht="17.25" customHeight="1">
      <c r="B14" s="89">
        <v>1</v>
      </c>
      <c r="C14" s="89">
        <v>2</v>
      </c>
      <c r="D14" s="89">
        <v>3</v>
      </c>
      <c r="E14" s="93">
        <v>4</v>
      </c>
      <c r="F14" s="79">
        <v>5</v>
      </c>
      <c r="G14" s="94">
        <v>6</v>
      </c>
      <c r="H14" s="94">
        <v>7</v>
      </c>
      <c r="I14" s="79">
        <v>8</v>
      </c>
      <c r="J14" s="94">
        <v>9</v>
      </c>
      <c r="K14" s="95">
        <v>10</v>
      </c>
      <c r="L14" s="102">
        <v>1</v>
      </c>
    </row>
    <row r="15" spans="2:11" ht="20.25" customHeight="1">
      <c r="B15" s="139"/>
      <c r="C15" s="140"/>
      <c r="D15" s="140"/>
      <c r="E15" s="141"/>
      <c r="F15" s="142"/>
      <c r="G15" s="79"/>
      <c r="H15" s="96"/>
      <c r="I15" s="96"/>
      <c r="J15" s="96"/>
      <c r="K15" s="96"/>
    </row>
    <row r="16" spans="2:12" ht="160.5" customHeight="1" hidden="1">
      <c r="B16" s="143"/>
      <c r="C16" s="144"/>
      <c r="D16" s="145"/>
      <c r="E16" s="146"/>
      <c r="F16" s="147"/>
      <c r="G16" s="148"/>
      <c r="H16" s="149">
        <f>SUM(H22:H22)</f>
        <v>0</v>
      </c>
      <c r="I16" s="149">
        <f>SUM(I22:I22)</f>
        <v>0</v>
      </c>
      <c r="J16" s="149">
        <f>SUM(J22:J22)</f>
        <v>0</v>
      </c>
      <c r="K16" s="149">
        <f>SUM(K22:K22)</f>
        <v>0</v>
      </c>
      <c r="L16" s="150"/>
    </row>
    <row r="17" spans="2:12" ht="51.75" customHeight="1" hidden="1">
      <c r="B17" s="143"/>
      <c r="C17" s="144"/>
      <c r="D17" s="145"/>
      <c r="E17" s="146"/>
      <c r="F17" s="147"/>
      <c r="G17" s="148"/>
      <c r="H17" s="149"/>
      <c r="I17" s="149"/>
      <c r="J17" s="149"/>
      <c r="K17" s="149"/>
      <c r="L17" s="150"/>
    </row>
    <row r="18" spans="2:12" ht="56.25" customHeight="1">
      <c r="B18" s="143" t="s">
        <v>262</v>
      </c>
      <c r="C18" s="144">
        <v>9770</v>
      </c>
      <c r="D18" s="145" t="s">
        <v>263</v>
      </c>
      <c r="E18" s="146" t="s">
        <v>264</v>
      </c>
      <c r="F18" s="147" t="s">
        <v>297</v>
      </c>
      <c r="G18" s="148"/>
      <c r="H18" s="149"/>
      <c r="I18" s="149"/>
      <c r="J18" s="149"/>
      <c r="K18" s="149"/>
      <c r="L18" s="150"/>
    </row>
    <row r="19" spans="2:12" ht="42" customHeight="1">
      <c r="B19" s="143" t="s">
        <v>262</v>
      </c>
      <c r="C19" s="144">
        <v>9770</v>
      </c>
      <c r="D19" s="145" t="s">
        <v>263</v>
      </c>
      <c r="E19" s="146" t="s">
        <v>264</v>
      </c>
      <c r="F19" s="147" t="s">
        <v>300</v>
      </c>
      <c r="G19" s="148"/>
      <c r="H19" s="149"/>
      <c r="I19" s="149"/>
      <c r="J19" s="149"/>
      <c r="K19" s="149"/>
      <c r="L19" s="150"/>
    </row>
    <row r="20" spans="2:12" ht="54.75" customHeight="1" hidden="1">
      <c r="B20" s="143"/>
      <c r="C20" s="145"/>
      <c r="D20" s="145"/>
      <c r="E20" s="151"/>
      <c r="F20" s="147"/>
      <c r="G20" s="148"/>
      <c r="H20" s="149"/>
      <c r="I20" s="149"/>
      <c r="J20" s="149"/>
      <c r="K20" s="149"/>
      <c r="L20" s="150"/>
    </row>
    <row r="21" spans="2:12" ht="68.25" customHeight="1">
      <c r="B21" s="143" t="s">
        <v>266</v>
      </c>
      <c r="C21" s="145" t="s">
        <v>267</v>
      </c>
      <c r="D21" s="145"/>
      <c r="E21" s="152" t="s">
        <v>268</v>
      </c>
      <c r="F21" s="147" t="s">
        <v>298</v>
      </c>
      <c r="G21" s="148"/>
      <c r="H21" s="149"/>
      <c r="I21" s="149"/>
      <c r="J21" s="149"/>
      <c r="K21" s="149"/>
      <c r="L21" s="150"/>
    </row>
    <row r="22" spans="2:12" ht="1.5" customHeight="1">
      <c r="B22" s="153"/>
      <c r="C22" s="154"/>
      <c r="D22" s="154"/>
      <c r="E22" s="151"/>
      <c r="F22" s="147"/>
      <c r="G22" s="155"/>
      <c r="H22" s="156">
        <f>SUM(I22:J22)</f>
        <v>0</v>
      </c>
      <c r="I22" s="156"/>
      <c r="J22" s="156"/>
      <c r="K22" s="156"/>
      <c r="L22" s="150"/>
    </row>
    <row r="23" spans="2:12" ht="33.75" customHeight="1">
      <c r="B23" s="153" t="s">
        <v>269</v>
      </c>
      <c r="C23" s="154" t="s">
        <v>270</v>
      </c>
      <c r="D23" s="154" t="s">
        <v>271</v>
      </c>
      <c r="E23" s="151" t="s">
        <v>272</v>
      </c>
      <c r="F23" s="147" t="s">
        <v>273</v>
      </c>
      <c r="G23" s="148"/>
      <c r="H23" s="149"/>
      <c r="I23" s="149"/>
      <c r="J23" s="149"/>
      <c r="K23" s="149"/>
      <c r="L23" s="150"/>
    </row>
    <row r="24" spans="2:12" ht="33.75">
      <c r="B24" s="153" t="s">
        <v>274</v>
      </c>
      <c r="C24" s="154" t="s">
        <v>275</v>
      </c>
      <c r="D24" s="154" t="s">
        <v>276</v>
      </c>
      <c r="E24" s="151" t="s">
        <v>277</v>
      </c>
      <c r="F24" s="157" t="s">
        <v>299</v>
      </c>
      <c r="G24" s="161"/>
      <c r="H24" s="161"/>
      <c r="I24" s="162"/>
      <c r="J24" s="162"/>
      <c r="K24" s="162"/>
      <c r="L24" s="150"/>
    </row>
    <row r="25" spans="2:12" ht="67.5">
      <c r="B25" s="153" t="s">
        <v>242</v>
      </c>
      <c r="C25" s="154" t="s">
        <v>243</v>
      </c>
      <c r="D25" s="154" t="s">
        <v>278</v>
      </c>
      <c r="E25" s="151" t="s">
        <v>279</v>
      </c>
      <c r="F25" s="157" t="s">
        <v>280</v>
      </c>
      <c r="G25" s="163"/>
      <c r="H25" s="163"/>
      <c r="I25" s="164"/>
      <c r="J25" s="164"/>
      <c r="K25" s="164"/>
      <c r="L25" s="150"/>
    </row>
    <row r="26" spans="2:12" ht="33.75">
      <c r="B26" s="153" t="s">
        <v>226</v>
      </c>
      <c r="C26" s="154" t="s">
        <v>223</v>
      </c>
      <c r="D26" s="154" t="s">
        <v>224</v>
      </c>
      <c r="E26" s="151" t="s">
        <v>281</v>
      </c>
      <c r="F26" s="157" t="s">
        <v>282</v>
      </c>
      <c r="G26" s="163"/>
      <c r="H26" s="163"/>
      <c r="I26" s="164"/>
      <c r="J26" s="164"/>
      <c r="K26" s="164"/>
      <c r="L26" s="150"/>
    </row>
    <row r="27" spans="2:12" ht="12.75" hidden="1">
      <c r="B27" s="153"/>
      <c r="C27" s="154"/>
      <c r="D27" s="154"/>
      <c r="E27" s="151"/>
      <c r="F27" s="157"/>
      <c r="G27" s="163"/>
      <c r="H27" s="163"/>
      <c r="I27" s="164"/>
      <c r="J27" s="164"/>
      <c r="K27" s="164"/>
      <c r="L27" s="150"/>
    </row>
    <row r="28" spans="2:12" ht="33.75">
      <c r="B28" s="153" t="s">
        <v>283</v>
      </c>
      <c r="C28" s="154" t="s">
        <v>284</v>
      </c>
      <c r="D28" s="154" t="s">
        <v>285</v>
      </c>
      <c r="E28" s="151" t="s">
        <v>286</v>
      </c>
      <c r="F28" s="157" t="s">
        <v>287</v>
      </c>
      <c r="G28" s="163"/>
      <c r="H28" s="163"/>
      <c r="I28" s="164"/>
      <c r="J28" s="164"/>
      <c r="K28" s="164"/>
      <c r="L28" s="150"/>
    </row>
    <row r="29" spans="2:12" ht="56.25">
      <c r="B29" s="153" t="s">
        <v>288</v>
      </c>
      <c r="C29" s="154" t="s">
        <v>289</v>
      </c>
      <c r="D29" s="154"/>
      <c r="E29" s="151" t="s">
        <v>290</v>
      </c>
      <c r="F29" s="157" t="s">
        <v>291</v>
      </c>
      <c r="G29" s="163"/>
      <c r="H29" s="163"/>
      <c r="I29" s="164"/>
      <c r="J29" s="164"/>
      <c r="K29" s="164"/>
      <c r="L29" s="150"/>
    </row>
    <row r="30" spans="2:12" ht="33.75">
      <c r="B30" s="153" t="s">
        <v>255</v>
      </c>
      <c r="C30" s="159">
        <v>8340</v>
      </c>
      <c r="D30" s="154" t="s">
        <v>224</v>
      </c>
      <c r="E30" s="151" t="s">
        <v>292</v>
      </c>
      <c r="F30" s="157" t="s">
        <v>265</v>
      </c>
      <c r="G30" s="163"/>
      <c r="H30" s="163"/>
      <c r="I30" s="163"/>
      <c r="J30" s="163"/>
      <c r="K30" s="163"/>
      <c r="L30" s="150"/>
    </row>
    <row r="31" spans="2:12" ht="27.75" customHeight="1">
      <c r="B31" s="153" t="s">
        <v>293</v>
      </c>
      <c r="C31" s="154" t="s">
        <v>294</v>
      </c>
      <c r="D31" s="154" t="s">
        <v>124</v>
      </c>
      <c r="E31" s="160" t="s">
        <v>295</v>
      </c>
      <c r="F31" s="151" t="s">
        <v>296</v>
      </c>
      <c r="G31" s="163"/>
      <c r="H31" s="163"/>
      <c r="I31" s="163"/>
      <c r="J31" s="163"/>
      <c r="K31" s="163"/>
      <c r="L31" s="150"/>
    </row>
    <row r="32" spans="2:12" ht="12.75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0"/>
    </row>
    <row r="33" spans="2:12" ht="12.75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0"/>
    </row>
    <row r="34" spans="2:12" ht="12.75"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0"/>
    </row>
    <row r="35" spans="2:12" ht="12.75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0"/>
    </row>
    <row r="36" spans="2:12" ht="12.75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0"/>
    </row>
    <row r="37" spans="2:12" ht="12.75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0"/>
    </row>
    <row r="38" spans="2:12" ht="12.75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0"/>
    </row>
    <row r="39" spans="2:12" ht="12.75"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0"/>
    </row>
    <row r="40" spans="2:12" ht="12.75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0"/>
    </row>
    <row r="41" spans="2:12" ht="12.75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0"/>
    </row>
    <row r="42" spans="2:12" ht="12.75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0"/>
    </row>
    <row r="43" spans="2:12" ht="12.75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0"/>
    </row>
    <row r="44" spans="2:12" ht="12.75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0"/>
    </row>
    <row r="45" spans="2:12" ht="12.75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0"/>
    </row>
    <row r="46" spans="2:12" ht="12.75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0"/>
    </row>
    <row r="47" spans="2:12" ht="12.75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0"/>
    </row>
    <row r="48" spans="2:12" ht="12.75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0"/>
    </row>
    <row r="49" spans="2:12" ht="12.75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0"/>
    </row>
    <row r="50" spans="2:12" ht="12.75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0"/>
    </row>
    <row r="51" spans="2:12" ht="12.75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0"/>
    </row>
    <row r="52" spans="2:12" ht="12.75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0"/>
    </row>
    <row r="53" spans="2:12" ht="12.75"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0"/>
    </row>
    <row r="54" spans="2:12" ht="12.75"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0"/>
    </row>
    <row r="55" spans="2:12" ht="12.75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0"/>
    </row>
    <row r="56" spans="2:12" ht="12.75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0"/>
    </row>
    <row r="57" spans="2:12" ht="12.75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0"/>
    </row>
    <row r="58" spans="2:12" ht="12.75"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0"/>
    </row>
    <row r="59" spans="2:12" ht="12.75"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0"/>
    </row>
    <row r="60" spans="2:12" ht="12.75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0"/>
    </row>
    <row r="61" spans="2:12" ht="12.75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0"/>
    </row>
    <row r="62" spans="2:12" ht="12.75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0"/>
    </row>
    <row r="63" spans="2:12" ht="12.75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0"/>
    </row>
    <row r="64" spans="2:12" ht="12.75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0"/>
    </row>
    <row r="65" spans="2:12" ht="12.75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0"/>
    </row>
    <row r="66" spans="2:12" ht="12.75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0"/>
    </row>
    <row r="67" spans="2:12" ht="12.75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0"/>
    </row>
    <row r="68" spans="2:12" ht="12.75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0"/>
    </row>
    <row r="69" spans="2:12" ht="12.75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0"/>
    </row>
    <row r="70" spans="2:12" ht="12.75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0"/>
    </row>
    <row r="71" spans="2:12" ht="12.75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0"/>
    </row>
    <row r="72" spans="2:12" ht="12.75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0"/>
    </row>
    <row r="73" spans="2:12" ht="12.75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0"/>
    </row>
    <row r="74" spans="2:12" ht="12.75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0"/>
    </row>
    <row r="75" spans="2:12" ht="12.75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0"/>
    </row>
    <row r="76" spans="2:12" ht="12.75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0"/>
    </row>
    <row r="77" spans="2:12" ht="12.75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0"/>
    </row>
    <row r="78" spans="2:12" ht="12.75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0"/>
    </row>
    <row r="79" spans="2:12" ht="12.75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0"/>
    </row>
    <row r="80" spans="2:12" ht="12.75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0"/>
    </row>
    <row r="81" spans="2:12" ht="12.75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0"/>
    </row>
    <row r="82" spans="2:12" ht="12.75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0"/>
    </row>
    <row r="83" spans="2:12" ht="12.75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0"/>
    </row>
    <row r="84" spans="2:12" ht="12.75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0"/>
    </row>
  </sheetData>
  <sheetProtection/>
  <autoFilter ref="B13:L23"/>
  <mergeCells count="13">
    <mergeCell ref="E12:E13"/>
    <mergeCell ref="B12:B13"/>
    <mergeCell ref="I12:I13"/>
    <mergeCell ref="F12:F13"/>
    <mergeCell ref="C12:C13"/>
    <mergeCell ref="J12:K12"/>
    <mergeCell ref="E10:F10"/>
    <mergeCell ref="D6:I6"/>
    <mergeCell ref="D7:I7"/>
    <mergeCell ref="G12:G13"/>
    <mergeCell ref="H12:H13"/>
    <mergeCell ref="B8:K8"/>
    <mergeCell ref="D12:D13"/>
  </mergeCells>
  <printOptions/>
  <pageMargins left="0.984251968503937" right="0.3937007874015748" top="0.7874015748031497" bottom="0.5905511811023623" header="0.5118110236220472" footer="0.5118110236220472"/>
  <pageSetup fitToHeight="4" fitToWidth="1" horizontalDpi="600" verticalDpi="600" orientation="portrait" paperSize="9" scale="5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tabSelected="1" zoomScalePageLayoutView="0" workbookViewId="0" topLeftCell="A1">
      <pane ySplit="16" topLeftCell="A18" activePane="bottomLeft" state="frozen"/>
      <selection pane="topLeft" activeCell="B1" sqref="B1"/>
      <selection pane="bottomLeft" activeCell="H34" sqref="H34"/>
    </sheetView>
  </sheetViews>
  <sheetFormatPr defaultColWidth="9.140625" defaultRowHeight="12.75"/>
  <cols>
    <col min="1" max="1" width="5.140625" style="0" customWidth="1"/>
    <col min="2" max="2" width="12.421875" style="0" customWidth="1"/>
    <col min="3" max="3" width="12.28125" style="0" customWidth="1"/>
    <col min="4" max="4" width="12.421875" style="0" customWidth="1"/>
    <col min="5" max="5" width="28.7109375" style="0" customWidth="1"/>
    <col min="6" max="6" width="49.00390625" style="0" customWidth="1"/>
    <col min="7" max="7" width="18.8515625" style="0" customWidth="1"/>
    <col min="8" max="8" width="19.28125" style="0" customWidth="1"/>
    <col min="9" max="9" width="17.7109375" style="0" customWidth="1"/>
    <col min="10" max="10" width="15.7109375" style="0" customWidth="1"/>
    <col min="11" max="11" width="17.421875" style="0" customWidth="1"/>
  </cols>
  <sheetData>
    <row r="2" spans="8:11" ht="15" customHeight="1">
      <c r="H2" s="132" t="s">
        <v>317</v>
      </c>
      <c r="I2" s="133"/>
      <c r="J2" s="133"/>
      <c r="K2" s="133"/>
    </row>
    <row r="3" spans="8:11" ht="15" customHeight="1">
      <c r="H3" s="133" t="s">
        <v>325</v>
      </c>
      <c r="I3" s="134"/>
      <c r="J3" s="166"/>
      <c r="K3" s="133"/>
    </row>
    <row r="4" spans="8:11" ht="15" customHeight="1">
      <c r="H4" s="78" t="s">
        <v>333</v>
      </c>
      <c r="I4" s="134"/>
      <c r="J4" s="167"/>
      <c r="K4" s="133"/>
    </row>
    <row r="5" spans="8:11" ht="15" customHeight="1">
      <c r="H5" s="133" t="s">
        <v>320</v>
      </c>
      <c r="I5" s="133"/>
      <c r="J5" s="167"/>
      <c r="K5" s="133"/>
    </row>
    <row r="6" spans="3:12" ht="15.75">
      <c r="C6" s="106"/>
      <c r="J6" s="78"/>
      <c r="K6" s="134"/>
      <c r="L6" s="133"/>
    </row>
    <row r="7" spans="3:11" ht="18" customHeight="1">
      <c r="C7" s="97"/>
      <c r="E7" s="218"/>
      <c r="F7" s="218"/>
      <c r="G7" s="218"/>
      <c r="H7" s="218"/>
      <c r="I7" s="218"/>
      <c r="J7" s="218"/>
      <c r="K7" s="1"/>
    </row>
    <row r="8" spans="1:11" ht="15.75" customHeight="1">
      <c r="A8" s="133"/>
      <c r="B8" s="133"/>
      <c r="C8" s="207" t="s">
        <v>306</v>
      </c>
      <c r="D8" s="207"/>
      <c r="E8" s="207"/>
      <c r="F8" s="207"/>
      <c r="G8" s="207"/>
      <c r="H8" s="207"/>
      <c r="I8" s="207"/>
      <c r="J8" s="207"/>
      <c r="K8" s="133"/>
    </row>
    <row r="9" spans="1:11" ht="15.75" customHeight="1">
      <c r="A9" s="207" t="s">
        <v>324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</row>
    <row r="10" spans="1:11" ht="18" customHeight="1">
      <c r="A10" s="207" t="s">
        <v>220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</row>
    <row r="11" spans="1:11" ht="18" customHeight="1" thickBot="1">
      <c r="A11" s="56"/>
      <c r="B11" s="130" t="s">
        <v>301</v>
      </c>
      <c r="D11" s="56"/>
      <c r="E11" s="107"/>
      <c r="F11" s="107"/>
      <c r="G11" s="107"/>
      <c r="H11" s="107"/>
      <c r="I11" s="107"/>
      <c r="J11" s="107"/>
      <c r="K11" s="57"/>
    </row>
    <row r="12" ht="12.75">
      <c r="B12" s="97" t="s">
        <v>77</v>
      </c>
    </row>
    <row r="13" ht="12.75">
      <c r="K13" s="88" t="s">
        <v>131</v>
      </c>
    </row>
    <row r="14" spans="2:11" ht="76.5" customHeight="1">
      <c r="B14" s="215" t="s">
        <v>167</v>
      </c>
      <c r="C14" s="215" t="s">
        <v>168</v>
      </c>
      <c r="D14" s="215" t="s">
        <v>142</v>
      </c>
      <c r="E14" s="215" t="s">
        <v>169</v>
      </c>
      <c r="F14" s="217" t="s">
        <v>170</v>
      </c>
      <c r="G14" s="217" t="s">
        <v>171</v>
      </c>
      <c r="H14" s="217" t="s">
        <v>172</v>
      </c>
      <c r="I14" s="215" t="s">
        <v>173</v>
      </c>
      <c r="J14" s="217" t="s">
        <v>304</v>
      </c>
      <c r="K14" s="215" t="s">
        <v>174</v>
      </c>
    </row>
    <row r="15" spans="2:11" ht="35.25" customHeight="1">
      <c r="B15" s="216"/>
      <c r="C15" s="216"/>
      <c r="D15" s="216"/>
      <c r="E15" s="216"/>
      <c r="F15" s="217"/>
      <c r="G15" s="217"/>
      <c r="H15" s="217"/>
      <c r="I15" s="216"/>
      <c r="J15" s="217"/>
      <c r="K15" s="216"/>
    </row>
    <row r="16" spans="2:11" ht="14.25" customHeight="1">
      <c r="B16" s="169">
        <v>1</v>
      </c>
      <c r="C16" s="169">
        <v>2</v>
      </c>
      <c r="D16" s="169">
        <v>3</v>
      </c>
      <c r="E16" s="169">
        <v>4</v>
      </c>
      <c r="F16" s="136">
        <v>5</v>
      </c>
      <c r="G16" s="136">
        <v>6</v>
      </c>
      <c r="H16" s="136">
        <v>7</v>
      </c>
      <c r="I16" s="136">
        <v>8</v>
      </c>
      <c r="J16" s="136">
        <v>9</v>
      </c>
      <c r="K16" s="169">
        <v>10</v>
      </c>
    </row>
    <row r="17" spans="2:11" ht="21" customHeight="1">
      <c r="B17" s="170" t="s">
        <v>185</v>
      </c>
      <c r="C17" s="169"/>
      <c r="D17" s="169"/>
      <c r="E17" s="171" t="s">
        <v>259</v>
      </c>
      <c r="F17" s="168"/>
      <c r="G17" s="190" t="s">
        <v>187</v>
      </c>
      <c r="H17" s="190" t="s">
        <v>187</v>
      </c>
      <c r="I17" s="191">
        <f>SUM(I18)</f>
        <v>0</v>
      </c>
      <c r="J17" s="191">
        <f>J18</f>
        <v>4953530</v>
      </c>
      <c r="K17" s="190" t="s">
        <v>187</v>
      </c>
    </row>
    <row r="18" spans="2:11" ht="21" customHeight="1">
      <c r="B18" s="172" t="s">
        <v>163</v>
      </c>
      <c r="C18" s="172"/>
      <c r="D18" s="172"/>
      <c r="E18" s="171" t="s">
        <v>259</v>
      </c>
      <c r="F18" s="168"/>
      <c r="G18" s="190" t="s">
        <v>187</v>
      </c>
      <c r="H18" s="190" t="s">
        <v>187</v>
      </c>
      <c r="I18" s="192">
        <f>SUM(I19)</f>
        <v>0</v>
      </c>
      <c r="J18" s="192">
        <f>J38</f>
        <v>4953530</v>
      </c>
      <c r="K18" s="190" t="s">
        <v>187</v>
      </c>
    </row>
    <row r="19" spans="2:11" ht="18" customHeight="1">
      <c r="B19" s="135"/>
      <c r="C19" s="136"/>
      <c r="D19" s="136"/>
      <c r="E19" s="136" t="s">
        <v>81</v>
      </c>
      <c r="F19" s="168"/>
      <c r="G19" s="193"/>
      <c r="H19" s="193"/>
      <c r="I19" s="194"/>
      <c r="J19" s="194"/>
      <c r="K19" s="194"/>
    </row>
    <row r="20" spans="2:11" ht="62.25" customHeight="1">
      <c r="B20" s="135" t="s">
        <v>305</v>
      </c>
      <c r="C20" s="136">
        <v>7324</v>
      </c>
      <c r="D20" s="136">
        <v>456</v>
      </c>
      <c r="E20" s="137" t="s">
        <v>254</v>
      </c>
      <c r="F20" s="199" t="s">
        <v>321</v>
      </c>
      <c r="G20" s="188">
        <v>2021</v>
      </c>
      <c r="H20" s="188">
        <v>100000</v>
      </c>
      <c r="I20" s="188">
        <v>100</v>
      </c>
      <c r="J20" s="188">
        <v>100000</v>
      </c>
      <c r="K20" s="195"/>
    </row>
    <row r="21" spans="2:11" ht="63" customHeight="1">
      <c r="B21" s="135" t="s">
        <v>255</v>
      </c>
      <c r="C21" s="136">
        <v>8340</v>
      </c>
      <c r="D21" s="136">
        <v>540</v>
      </c>
      <c r="E21" s="138" t="s">
        <v>256</v>
      </c>
      <c r="F21" s="199" t="s">
        <v>257</v>
      </c>
      <c r="G21" s="188">
        <v>2021</v>
      </c>
      <c r="H21" s="188">
        <v>100000</v>
      </c>
      <c r="I21" s="188">
        <v>100</v>
      </c>
      <c r="J21" s="188">
        <v>100000</v>
      </c>
      <c r="K21" s="188"/>
    </row>
    <row r="22" spans="2:11" ht="81" customHeight="1">
      <c r="B22" s="135" t="s">
        <v>234</v>
      </c>
      <c r="C22" s="136">
        <v>7461</v>
      </c>
      <c r="D22" s="136">
        <v>456</v>
      </c>
      <c r="E22" s="138" t="s">
        <v>258</v>
      </c>
      <c r="F22" s="199" t="s">
        <v>260</v>
      </c>
      <c r="G22" s="188">
        <v>2021</v>
      </c>
      <c r="H22" s="188">
        <v>120000</v>
      </c>
      <c r="I22" s="188">
        <v>100</v>
      </c>
      <c r="J22" s="188">
        <v>120000</v>
      </c>
      <c r="K22" s="188"/>
    </row>
    <row r="23" spans="2:11" ht="72.75" customHeight="1">
      <c r="B23" s="135" t="s">
        <v>234</v>
      </c>
      <c r="C23" s="136">
        <v>7461</v>
      </c>
      <c r="D23" s="136">
        <v>456</v>
      </c>
      <c r="E23" s="138" t="s">
        <v>258</v>
      </c>
      <c r="F23" s="199" t="s">
        <v>303</v>
      </c>
      <c r="G23" s="188">
        <v>2021</v>
      </c>
      <c r="H23" s="188">
        <v>300000</v>
      </c>
      <c r="I23" s="188">
        <v>100</v>
      </c>
      <c r="J23" s="188">
        <v>300000</v>
      </c>
      <c r="K23" s="188"/>
    </row>
    <row r="24" spans="2:11" ht="76.5" customHeight="1">
      <c r="B24" s="135" t="s">
        <v>234</v>
      </c>
      <c r="C24" s="136">
        <v>7461</v>
      </c>
      <c r="D24" s="136">
        <v>456</v>
      </c>
      <c r="E24" s="138" t="s">
        <v>258</v>
      </c>
      <c r="F24" s="199" t="s">
        <v>302</v>
      </c>
      <c r="G24" s="188">
        <v>2021</v>
      </c>
      <c r="H24" s="188">
        <v>210000</v>
      </c>
      <c r="I24" s="188">
        <v>100</v>
      </c>
      <c r="J24" s="188">
        <v>210000</v>
      </c>
      <c r="K24" s="188"/>
    </row>
    <row r="25" spans="2:11" ht="76.5" customHeight="1">
      <c r="B25" s="135" t="s">
        <v>234</v>
      </c>
      <c r="C25" s="136">
        <v>7461</v>
      </c>
      <c r="D25" s="136">
        <v>456</v>
      </c>
      <c r="E25" s="138" t="s">
        <v>258</v>
      </c>
      <c r="F25" s="199" t="s">
        <v>322</v>
      </c>
      <c r="G25" s="188">
        <v>2021</v>
      </c>
      <c r="H25" s="188">
        <v>500000</v>
      </c>
      <c r="I25" s="188">
        <v>100</v>
      </c>
      <c r="J25" s="188">
        <v>500000</v>
      </c>
      <c r="K25" s="188"/>
    </row>
    <row r="26" spans="2:11" ht="76.5" customHeight="1">
      <c r="B26" s="135" t="s">
        <v>234</v>
      </c>
      <c r="C26" s="136">
        <v>7461</v>
      </c>
      <c r="D26" s="136">
        <v>456</v>
      </c>
      <c r="E26" s="180" t="s">
        <v>258</v>
      </c>
      <c r="F26" s="199" t="s">
        <v>326</v>
      </c>
      <c r="G26" s="189">
        <v>2021</v>
      </c>
      <c r="H26" s="189">
        <v>250000</v>
      </c>
      <c r="I26" s="188">
        <v>100</v>
      </c>
      <c r="J26" s="188">
        <v>250000</v>
      </c>
      <c r="K26" s="188"/>
    </row>
    <row r="27" spans="2:11" ht="81" customHeight="1">
      <c r="B27" s="135" t="s">
        <v>314</v>
      </c>
      <c r="C27" s="136">
        <v>7462</v>
      </c>
      <c r="D27" s="136">
        <v>456</v>
      </c>
      <c r="E27" s="173" t="s">
        <v>313</v>
      </c>
      <c r="F27" s="199" t="s">
        <v>326</v>
      </c>
      <c r="G27" s="188">
        <v>2021</v>
      </c>
      <c r="H27" s="188">
        <v>1250000</v>
      </c>
      <c r="I27" s="188">
        <v>100</v>
      </c>
      <c r="J27" s="188">
        <v>0</v>
      </c>
      <c r="K27" s="188"/>
    </row>
    <row r="28" spans="2:11" ht="81" customHeight="1">
      <c r="B28" s="182" t="s">
        <v>329</v>
      </c>
      <c r="C28" s="181">
        <v>7390</v>
      </c>
      <c r="D28" s="181">
        <v>490</v>
      </c>
      <c r="E28" s="173" t="s">
        <v>330</v>
      </c>
      <c r="F28" s="199" t="s">
        <v>327</v>
      </c>
      <c r="G28" s="188">
        <v>2021</v>
      </c>
      <c r="H28" s="188">
        <v>1802275</v>
      </c>
      <c r="I28" s="189">
        <v>0</v>
      </c>
      <c r="J28" s="189">
        <v>1602275</v>
      </c>
      <c r="K28" s="189"/>
    </row>
    <row r="29" spans="2:11" ht="66" customHeight="1">
      <c r="B29" s="182" t="s">
        <v>305</v>
      </c>
      <c r="C29" s="181">
        <v>7324</v>
      </c>
      <c r="D29" s="181">
        <v>456</v>
      </c>
      <c r="E29" s="137" t="s">
        <v>254</v>
      </c>
      <c r="F29" s="199" t="s">
        <v>334</v>
      </c>
      <c r="G29" s="188">
        <v>2021</v>
      </c>
      <c r="H29" s="188">
        <v>108480</v>
      </c>
      <c r="I29" s="189">
        <v>100</v>
      </c>
      <c r="J29" s="189">
        <v>108480</v>
      </c>
      <c r="K29" s="189"/>
    </row>
    <row r="30" spans="2:11" ht="80.25" customHeight="1">
      <c r="B30" s="182" t="s">
        <v>234</v>
      </c>
      <c r="C30" s="181">
        <v>7461</v>
      </c>
      <c r="D30" s="136">
        <v>456</v>
      </c>
      <c r="E30" s="173" t="s">
        <v>258</v>
      </c>
      <c r="F30" s="199" t="s">
        <v>312</v>
      </c>
      <c r="G30" s="188">
        <v>2021</v>
      </c>
      <c r="H30" s="188">
        <v>170000</v>
      </c>
      <c r="I30" s="188">
        <v>100</v>
      </c>
      <c r="J30" s="188">
        <v>170000</v>
      </c>
      <c r="K30" s="189"/>
    </row>
    <row r="31" spans="2:11" ht="80.25" customHeight="1">
      <c r="B31" s="182" t="s">
        <v>310</v>
      </c>
      <c r="C31" s="181">
        <v>1021</v>
      </c>
      <c r="D31" s="183" t="s">
        <v>106</v>
      </c>
      <c r="E31" s="174" t="s">
        <v>309</v>
      </c>
      <c r="F31" s="199" t="s">
        <v>328</v>
      </c>
      <c r="G31" s="188">
        <v>2021</v>
      </c>
      <c r="H31" s="188">
        <v>16996</v>
      </c>
      <c r="I31" s="189">
        <v>100</v>
      </c>
      <c r="J31" s="189">
        <v>16996</v>
      </c>
      <c r="K31" s="189"/>
    </row>
    <row r="32" spans="2:11" ht="80.25" customHeight="1">
      <c r="B32" s="182" t="s">
        <v>318</v>
      </c>
      <c r="C32" s="181">
        <v>1021</v>
      </c>
      <c r="D32" s="183" t="s">
        <v>106</v>
      </c>
      <c r="E32" s="174" t="s">
        <v>309</v>
      </c>
      <c r="F32" s="199" t="s">
        <v>331</v>
      </c>
      <c r="G32" s="188">
        <v>2021</v>
      </c>
      <c r="H32" s="188">
        <v>82004.24</v>
      </c>
      <c r="I32" s="189">
        <v>100</v>
      </c>
      <c r="J32" s="189">
        <v>82004</v>
      </c>
      <c r="K32" s="189"/>
    </row>
    <row r="33" spans="2:11" ht="80.25" customHeight="1">
      <c r="B33" s="135" t="s">
        <v>319</v>
      </c>
      <c r="C33" s="184">
        <v>1041</v>
      </c>
      <c r="D33" s="183" t="s">
        <v>106</v>
      </c>
      <c r="E33" s="174" t="s">
        <v>309</v>
      </c>
      <c r="F33" s="199" t="s">
        <v>328</v>
      </c>
      <c r="G33" s="201">
        <v>2021</v>
      </c>
      <c r="H33" s="201">
        <v>990000</v>
      </c>
      <c r="I33" s="201">
        <v>100</v>
      </c>
      <c r="J33" s="201">
        <v>990000</v>
      </c>
      <c r="K33" s="188"/>
    </row>
    <row r="34" spans="2:11" ht="126" customHeight="1">
      <c r="B34" s="184" t="s">
        <v>112</v>
      </c>
      <c r="C34" s="184" t="s">
        <v>110</v>
      </c>
      <c r="D34" s="200" t="s">
        <v>104</v>
      </c>
      <c r="E34" s="176" t="s">
        <v>307</v>
      </c>
      <c r="F34" s="199" t="s">
        <v>308</v>
      </c>
      <c r="G34" s="136">
        <v>2021</v>
      </c>
      <c r="H34" s="136">
        <v>70000</v>
      </c>
      <c r="I34" s="136">
        <v>100</v>
      </c>
      <c r="J34" s="136">
        <v>70000</v>
      </c>
      <c r="K34" s="196"/>
    </row>
    <row r="35" spans="2:11" ht="50.25" customHeight="1">
      <c r="B35" s="185" t="s">
        <v>310</v>
      </c>
      <c r="C35" s="186" t="s">
        <v>311</v>
      </c>
      <c r="D35" s="187" t="s">
        <v>106</v>
      </c>
      <c r="E35" s="177" t="s">
        <v>309</v>
      </c>
      <c r="F35" s="199" t="s">
        <v>323</v>
      </c>
      <c r="G35" s="136">
        <v>2021</v>
      </c>
      <c r="H35" s="136">
        <v>34775</v>
      </c>
      <c r="I35" s="136">
        <v>100</v>
      </c>
      <c r="J35" s="136">
        <v>34775</v>
      </c>
      <c r="K35" s="196"/>
    </row>
    <row r="36" spans="2:11" ht="76.5" customHeight="1">
      <c r="B36" s="182" t="s">
        <v>234</v>
      </c>
      <c r="C36" s="181">
        <v>7461</v>
      </c>
      <c r="D36" s="136">
        <v>456</v>
      </c>
      <c r="E36" s="173" t="s">
        <v>258</v>
      </c>
      <c r="F36" s="199" t="s">
        <v>315</v>
      </c>
      <c r="G36" s="136" t="s">
        <v>316</v>
      </c>
      <c r="H36" s="136">
        <v>210000</v>
      </c>
      <c r="I36" s="136">
        <v>0</v>
      </c>
      <c r="J36" s="136">
        <v>210000</v>
      </c>
      <c r="K36" s="196"/>
    </row>
    <row r="37" spans="2:11" ht="30" customHeight="1">
      <c r="B37" s="185" t="s">
        <v>121</v>
      </c>
      <c r="C37" s="186" t="s">
        <v>123</v>
      </c>
      <c r="D37" s="187" t="s">
        <v>124</v>
      </c>
      <c r="E37" s="177" t="s">
        <v>125</v>
      </c>
      <c r="F37" s="199" t="s">
        <v>332</v>
      </c>
      <c r="G37" s="136">
        <v>2021</v>
      </c>
      <c r="H37" s="136">
        <v>89000</v>
      </c>
      <c r="I37" s="136">
        <v>100</v>
      </c>
      <c r="J37" s="136">
        <v>89000</v>
      </c>
      <c r="K37" s="196"/>
    </row>
    <row r="38" spans="2:11" ht="20.25" customHeight="1">
      <c r="B38" s="178" t="s">
        <v>187</v>
      </c>
      <c r="C38" s="178" t="s">
        <v>187</v>
      </c>
      <c r="D38" s="178" t="s">
        <v>187</v>
      </c>
      <c r="E38" s="179" t="s">
        <v>143</v>
      </c>
      <c r="F38" s="175"/>
      <c r="G38" s="197" t="s">
        <v>187</v>
      </c>
      <c r="H38" s="197" t="s">
        <v>187</v>
      </c>
      <c r="I38" s="198">
        <v>0</v>
      </c>
      <c r="J38" s="198">
        <f>SUM(J20:J37)</f>
        <v>4953530</v>
      </c>
      <c r="K38" s="197" t="s">
        <v>187</v>
      </c>
    </row>
    <row r="39" ht="18.75">
      <c r="F39" s="165"/>
    </row>
    <row r="40" ht="18.75">
      <c r="F40" s="165"/>
    </row>
    <row r="41" ht="18.75">
      <c r="F41" s="165"/>
    </row>
  </sheetData>
  <sheetProtection/>
  <autoFilter ref="A15:K38"/>
  <mergeCells count="14">
    <mergeCell ref="A10:K10"/>
    <mergeCell ref="C8:J8"/>
    <mergeCell ref="K14:K15"/>
    <mergeCell ref="C14:C15"/>
    <mergeCell ref="B14:B15"/>
    <mergeCell ref="D14:D15"/>
    <mergeCell ref="G14:G15"/>
    <mergeCell ref="A9:K9"/>
    <mergeCell ref="E7:J7"/>
    <mergeCell ref="J14:J15"/>
    <mergeCell ref="F14:F15"/>
    <mergeCell ref="H14:H15"/>
    <mergeCell ref="I14:I15"/>
    <mergeCell ref="E14:E15"/>
  </mergeCells>
  <printOptions/>
  <pageMargins left="0.75" right="0.75" top="1" bottom="1" header="0.5" footer="0.5"/>
  <pageSetup fitToHeight="2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zoomScale="90" zoomScaleNormal="90" zoomScalePageLayoutView="0" workbookViewId="0" topLeftCell="A1">
      <selection activeCell="J71" sqref="J71"/>
    </sheetView>
  </sheetViews>
  <sheetFormatPr defaultColWidth="9.140625" defaultRowHeight="12.75"/>
  <cols>
    <col min="1" max="1" width="11.140625" style="7" customWidth="1"/>
    <col min="2" max="2" width="10.421875" style="7" customWidth="1"/>
    <col min="3" max="3" width="9.00390625" style="7" customWidth="1"/>
    <col min="4" max="4" width="36.57421875" style="8" customWidth="1"/>
    <col min="5" max="5" width="14.8515625" style="8" customWidth="1"/>
    <col min="6" max="6" width="15.140625" style="8" customWidth="1"/>
    <col min="7" max="7" width="15.00390625" style="8" customWidth="1"/>
    <col min="8" max="8" width="13.7109375" style="8" customWidth="1"/>
    <col min="9" max="9" width="12.7109375" style="8" customWidth="1"/>
    <col min="10" max="10" width="14.421875" style="30" customWidth="1"/>
    <col min="11" max="13" width="12.421875" style="8" customWidth="1"/>
    <col min="14" max="14" width="10.8515625" style="8" customWidth="1"/>
    <col min="15" max="15" width="9.7109375" style="8" customWidth="1"/>
    <col min="16" max="16" width="12.7109375" style="8" customWidth="1"/>
    <col min="17" max="17" width="15.28125" style="8" customWidth="1"/>
    <col min="18" max="18" width="9.28125" style="8" customWidth="1"/>
    <col min="19" max="19" width="11.00390625" style="8" bestFit="1" customWidth="1"/>
    <col min="20" max="16384" width="9.140625" style="8" customWidth="1"/>
  </cols>
  <sheetData>
    <row r="1" spans="1:17" ht="15" customHeight="1">
      <c r="A1" s="18"/>
      <c r="B1" s="18"/>
      <c r="C1" s="18"/>
      <c r="D1" s="19"/>
      <c r="E1" s="19"/>
      <c r="F1" s="19"/>
      <c r="G1" s="19"/>
      <c r="H1" s="19"/>
      <c r="I1" s="19"/>
      <c r="J1" s="20"/>
      <c r="K1" s="19"/>
      <c r="L1" s="19"/>
      <c r="M1" s="19"/>
      <c r="N1" s="19"/>
      <c r="O1" s="19"/>
      <c r="P1" s="33" t="s">
        <v>194</v>
      </c>
      <c r="Q1" s="19"/>
    </row>
    <row r="2" spans="1:17" ht="15" customHeight="1">
      <c r="A2" s="18"/>
      <c r="B2" s="18"/>
      <c r="C2" s="18"/>
      <c r="D2" s="19"/>
      <c r="E2" s="19"/>
      <c r="F2" s="19"/>
      <c r="G2" s="19"/>
      <c r="H2" s="19"/>
      <c r="I2" s="19"/>
      <c r="J2" s="20"/>
      <c r="K2" s="19"/>
      <c r="L2" s="19"/>
      <c r="M2" s="19"/>
      <c r="N2" s="19"/>
      <c r="O2" s="19"/>
      <c r="P2" t="s">
        <v>218</v>
      </c>
      <c r="Q2" s="110"/>
    </row>
    <row r="3" spans="1:17" ht="15" customHeight="1">
      <c r="A3" s="18"/>
      <c r="B3" s="18"/>
      <c r="C3" s="18"/>
      <c r="D3" s="19"/>
      <c r="E3" s="19"/>
      <c r="F3" s="19"/>
      <c r="G3" s="19"/>
      <c r="H3" s="19"/>
      <c r="I3" s="19"/>
      <c r="J3" s="20"/>
      <c r="K3" s="19"/>
      <c r="L3" s="19"/>
      <c r="M3" s="19"/>
      <c r="N3" s="19"/>
      <c r="O3" s="19"/>
      <c r="P3" s="3" t="s">
        <v>215</v>
      </c>
      <c r="Q3" s="110"/>
    </row>
    <row r="4" spans="1:17" ht="15" customHeight="1">
      <c r="A4" s="18"/>
      <c r="B4" s="18"/>
      <c r="C4" s="18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1"/>
      <c r="P4" s="3" t="s">
        <v>214</v>
      </c>
      <c r="Q4" s="110"/>
    </row>
    <row r="5" spans="1:17" ht="15" customHeight="1">
      <c r="A5" s="106"/>
      <c r="B5" s="18"/>
      <c r="C5" s="1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2"/>
      <c r="P5" s="5"/>
      <c r="Q5" s="23"/>
    </row>
    <row r="6" spans="1:17" ht="17.25" customHeight="1">
      <c r="A6" s="18"/>
      <c r="B6" s="18"/>
      <c r="C6" s="18"/>
      <c r="D6" s="236" t="s">
        <v>144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"/>
    </row>
    <row r="7" spans="1:17" ht="18.75" customHeight="1">
      <c r="A7" s="18"/>
      <c r="B7" s="18"/>
      <c r="C7" s="18"/>
      <c r="D7" s="239" t="s">
        <v>219</v>
      </c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"/>
    </row>
    <row r="8" spans="1:17" ht="18.75" customHeight="1" thickBot="1">
      <c r="A8" s="130" t="s">
        <v>213</v>
      </c>
      <c r="B8" s="18"/>
      <c r="C8" s="18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23"/>
    </row>
    <row r="9" spans="1:17" ht="18.75" customHeight="1">
      <c r="A9" s="97" t="s">
        <v>77</v>
      </c>
      <c r="B9" s="18"/>
      <c r="C9" s="18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23"/>
    </row>
    <row r="10" spans="1:17" ht="15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4" t="s">
        <v>131</v>
      </c>
    </row>
    <row r="11" spans="1:17" ht="26.25" customHeight="1">
      <c r="A11" s="229" t="s">
        <v>167</v>
      </c>
      <c r="B11" s="229" t="s">
        <v>168</v>
      </c>
      <c r="C11" s="229" t="s">
        <v>142</v>
      </c>
      <c r="D11" s="221" t="s">
        <v>169</v>
      </c>
      <c r="E11" s="233" t="s">
        <v>146</v>
      </c>
      <c r="F11" s="234"/>
      <c r="G11" s="234"/>
      <c r="H11" s="234"/>
      <c r="I11" s="235"/>
      <c r="J11" s="228" t="s">
        <v>148</v>
      </c>
      <c r="K11" s="228"/>
      <c r="L11" s="228"/>
      <c r="M11" s="228"/>
      <c r="N11" s="228"/>
      <c r="O11" s="228"/>
      <c r="P11" s="228"/>
      <c r="Q11" s="219" t="s">
        <v>136</v>
      </c>
    </row>
    <row r="12" spans="1:17" ht="16.5" customHeight="1">
      <c r="A12" s="230"/>
      <c r="B12" s="230"/>
      <c r="C12" s="230"/>
      <c r="D12" s="222"/>
      <c r="E12" s="220" t="s">
        <v>143</v>
      </c>
      <c r="F12" s="224" t="s">
        <v>69</v>
      </c>
      <c r="G12" s="232" t="s">
        <v>137</v>
      </c>
      <c r="H12" s="232"/>
      <c r="I12" s="224" t="s">
        <v>68</v>
      </c>
      <c r="J12" s="220" t="s">
        <v>143</v>
      </c>
      <c r="K12" s="220" t="s">
        <v>147</v>
      </c>
      <c r="L12" s="80" t="s">
        <v>138</v>
      </c>
      <c r="M12" s="224" t="s">
        <v>69</v>
      </c>
      <c r="N12" s="232" t="s">
        <v>137</v>
      </c>
      <c r="O12" s="232"/>
      <c r="P12" s="227" t="s">
        <v>68</v>
      </c>
      <c r="Q12" s="219"/>
    </row>
    <row r="13" spans="1:17" ht="16.5" customHeight="1">
      <c r="A13" s="230"/>
      <c r="B13" s="230"/>
      <c r="C13" s="230"/>
      <c r="D13" s="222"/>
      <c r="E13" s="220"/>
      <c r="F13" s="225"/>
      <c r="G13" s="220" t="s">
        <v>107</v>
      </c>
      <c r="H13" s="220" t="s">
        <v>108</v>
      </c>
      <c r="I13" s="225"/>
      <c r="J13" s="220"/>
      <c r="K13" s="220"/>
      <c r="L13" s="221" t="s">
        <v>153</v>
      </c>
      <c r="M13" s="225"/>
      <c r="N13" s="220" t="s">
        <v>107</v>
      </c>
      <c r="O13" s="220" t="s">
        <v>108</v>
      </c>
      <c r="P13" s="227"/>
      <c r="Q13" s="219"/>
    </row>
    <row r="14" spans="1:17" ht="20.25" customHeight="1">
      <c r="A14" s="230"/>
      <c r="B14" s="230"/>
      <c r="C14" s="230"/>
      <c r="D14" s="222"/>
      <c r="E14" s="220"/>
      <c r="F14" s="225"/>
      <c r="G14" s="220"/>
      <c r="H14" s="220"/>
      <c r="I14" s="225"/>
      <c r="J14" s="220"/>
      <c r="K14" s="220"/>
      <c r="L14" s="222"/>
      <c r="M14" s="225"/>
      <c r="N14" s="220"/>
      <c r="O14" s="220"/>
      <c r="P14" s="227"/>
      <c r="Q14" s="219"/>
    </row>
    <row r="15" spans="1:17" ht="168.75" customHeight="1">
      <c r="A15" s="231"/>
      <c r="B15" s="231"/>
      <c r="C15" s="231"/>
      <c r="D15" s="223"/>
      <c r="E15" s="220"/>
      <c r="F15" s="226"/>
      <c r="G15" s="220"/>
      <c r="H15" s="220"/>
      <c r="I15" s="226"/>
      <c r="J15" s="220"/>
      <c r="K15" s="220"/>
      <c r="L15" s="223"/>
      <c r="M15" s="226"/>
      <c r="N15" s="220"/>
      <c r="O15" s="220"/>
      <c r="P15" s="227"/>
      <c r="Q15" s="219"/>
    </row>
    <row r="16" spans="1:17" ht="14.25" customHeight="1">
      <c r="A16" s="25">
        <v>1</v>
      </c>
      <c r="B16" s="25">
        <v>2</v>
      </c>
      <c r="C16" s="25">
        <v>3</v>
      </c>
      <c r="D16" s="25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10">
        <v>12</v>
      </c>
      <c r="M16" s="10">
        <v>13</v>
      </c>
      <c r="N16" s="10">
        <v>14</v>
      </c>
      <c r="O16" s="10">
        <v>15</v>
      </c>
      <c r="P16" s="26">
        <v>16</v>
      </c>
      <c r="Q16" s="10">
        <v>17</v>
      </c>
    </row>
    <row r="17" spans="1:22" s="1" customFormat="1" ht="24.75" customHeight="1">
      <c r="A17" s="62" t="s">
        <v>185</v>
      </c>
      <c r="B17" s="62"/>
      <c r="C17" s="62"/>
      <c r="D17" s="63" t="s">
        <v>113</v>
      </c>
      <c r="E17" s="64">
        <f>SUM(E18)</f>
        <v>0</v>
      </c>
      <c r="F17" s="64">
        <f aca="true" t="shared" si="0" ref="F17:Q17">SUM(F18)</f>
        <v>0</v>
      </c>
      <c r="G17" s="64">
        <f t="shared" si="0"/>
        <v>33702765</v>
      </c>
      <c r="H17" s="64">
        <f t="shared" si="0"/>
        <v>0</v>
      </c>
      <c r="I17" s="64">
        <f t="shared" si="0"/>
        <v>0</v>
      </c>
      <c r="J17" s="64">
        <f t="shared" si="0"/>
        <v>0</v>
      </c>
      <c r="K17" s="64">
        <f t="shared" si="0"/>
        <v>0</v>
      </c>
      <c r="L17" s="64">
        <f t="shared" si="0"/>
        <v>0</v>
      </c>
      <c r="M17" s="64">
        <f t="shared" si="0"/>
        <v>0</v>
      </c>
      <c r="N17" s="64">
        <f t="shared" si="0"/>
        <v>0</v>
      </c>
      <c r="O17" s="64">
        <f t="shared" si="0"/>
        <v>0</v>
      </c>
      <c r="P17" s="64">
        <f t="shared" si="0"/>
        <v>0</v>
      </c>
      <c r="Q17" s="64">
        <f t="shared" si="0"/>
        <v>0</v>
      </c>
      <c r="R17" s="98"/>
      <c r="S17" s="71"/>
      <c r="T17" s="37"/>
      <c r="U17" s="37"/>
      <c r="V17" s="37"/>
    </row>
    <row r="18" spans="1:22" s="1" customFormat="1" ht="22.5" customHeight="1">
      <c r="A18" s="29" t="s">
        <v>163</v>
      </c>
      <c r="B18" s="29"/>
      <c r="C18" s="29"/>
      <c r="D18" s="109" t="s">
        <v>113</v>
      </c>
      <c r="E18" s="35">
        <f aca="true" t="shared" si="1" ref="E18:Q18">SUM(E19+E21+E25+E27+E30+E32+E38)</f>
        <v>0</v>
      </c>
      <c r="F18" s="35">
        <f t="shared" si="1"/>
        <v>0</v>
      </c>
      <c r="G18" s="35">
        <f t="shared" si="1"/>
        <v>33702765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98"/>
      <c r="S18" s="37"/>
      <c r="T18" s="37"/>
      <c r="U18" s="37"/>
      <c r="V18" s="37"/>
    </row>
    <row r="19" spans="1:18" s="1" customFormat="1" ht="22.5" customHeight="1">
      <c r="A19" s="29" t="s">
        <v>164</v>
      </c>
      <c r="B19" s="29" t="s">
        <v>86</v>
      </c>
      <c r="C19" s="29"/>
      <c r="D19" s="27" t="s">
        <v>134</v>
      </c>
      <c r="E19" s="11">
        <f>E20+E21+E25+E30+E32+E36++E38+E43+E47</f>
        <v>0</v>
      </c>
      <c r="F19" s="11">
        <f>F20+F21+F25+F30+F32+F36++F38+F43+F47</f>
        <v>0</v>
      </c>
      <c r="G19" s="11">
        <f>G20+G21+G25+G30+G32+G36++G38+G43+G47</f>
        <v>20676819</v>
      </c>
      <c r="H19" s="11">
        <f aca="true" t="shared" si="2" ref="H19:Q19">H20+H21+H25+H30+H32+H36++H38+H43+H47</f>
        <v>0</v>
      </c>
      <c r="I19" s="11">
        <f t="shared" si="2"/>
        <v>0</v>
      </c>
      <c r="J19" s="11">
        <f t="shared" si="2"/>
        <v>0</v>
      </c>
      <c r="K19" s="11">
        <f t="shared" si="2"/>
        <v>0</v>
      </c>
      <c r="L19" s="11">
        <f t="shared" si="2"/>
        <v>0</v>
      </c>
      <c r="M19" s="11">
        <f t="shared" si="2"/>
        <v>0</v>
      </c>
      <c r="N19" s="11">
        <f t="shared" si="2"/>
        <v>0</v>
      </c>
      <c r="O19" s="11">
        <f t="shared" si="2"/>
        <v>0</v>
      </c>
      <c r="P19" s="11">
        <f t="shared" si="2"/>
        <v>0</v>
      </c>
      <c r="Q19" s="11">
        <f t="shared" si="2"/>
        <v>0</v>
      </c>
      <c r="R19" s="4"/>
    </row>
    <row r="20" spans="1:18" s="28" customFormat="1" ht="102.75" customHeight="1">
      <c r="A20" s="60" t="s">
        <v>112</v>
      </c>
      <c r="B20" s="59" t="s">
        <v>110</v>
      </c>
      <c r="C20" s="60" t="s">
        <v>104</v>
      </c>
      <c r="D20" s="68" t="s">
        <v>111</v>
      </c>
      <c r="E20" s="35">
        <f>SUM(F20+I20)</f>
        <v>0</v>
      </c>
      <c r="F20" s="11"/>
      <c r="G20" s="12">
        <v>8115045</v>
      </c>
      <c r="H20" s="12"/>
      <c r="I20" s="12"/>
      <c r="J20" s="11"/>
      <c r="K20" s="12"/>
      <c r="L20" s="12"/>
      <c r="M20" s="12"/>
      <c r="N20" s="12"/>
      <c r="O20" s="12"/>
      <c r="P20" s="12"/>
      <c r="Q20" s="11">
        <f aca="true" t="shared" si="3" ref="Q20:Q31">SUM(E20,J20)</f>
        <v>0</v>
      </c>
      <c r="R20" s="4"/>
    </row>
    <row r="21" spans="1:18" s="28" customFormat="1" ht="22.5" customHeight="1">
      <c r="A21" s="29" t="s">
        <v>114</v>
      </c>
      <c r="B21" s="39" t="s">
        <v>162</v>
      </c>
      <c r="C21" s="29"/>
      <c r="D21" s="27" t="s">
        <v>135</v>
      </c>
      <c r="E21" s="35">
        <f>E23+E22</f>
        <v>0</v>
      </c>
      <c r="F21" s="35">
        <f>F23+F22</f>
        <v>0</v>
      </c>
      <c r="G21" s="35">
        <f>G23+G22</f>
        <v>10593431</v>
      </c>
      <c r="H21" s="35">
        <f aca="true" t="shared" si="4" ref="H21:Q21">H23+H22</f>
        <v>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35">
        <f t="shared" si="4"/>
        <v>0</v>
      </c>
      <c r="M21" s="35">
        <f t="shared" si="4"/>
        <v>0</v>
      </c>
      <c r="N21" s="35">
        <f t="shared" si="4"/>
        <v>0</v>
      </c>
      <c r="O21" s="35">
        <f t="shared" si="4"/>
        <v>0</v>
      </c>
      <c r="P21" s="35">
        <f t="shared" si="4"/>
        <v>0</v>
      </c>
      <c r="Q21" s="35">
        <f t="shared" si="4"/>
        <v>0</v>
      </c>
      <c r="R21" s="4"/>
    </row>
    <row r="22" spans="1:18" s="28" customFormat="1" ht="22.5" customHeight="1">
      <c r="A22" s="58" t="s">
        <v>116</v>
      </c>
      <c r="B22" s="61" t="s">
        <v>61</v>
      </c>
      <c r="C22" s="58" t="s">
        <v>117</v>
      </c>
      <c r="D22" s="87" t="s">
        <v>118</v>
      </c>
      <c r="E22" s="12">
        <f>E23+E24</f>
        <v>0</v>
      </c>
      <c r="F22" s="12">
        <f>F23+F24</f>
        <v>0</v>
      </c>
      <c r="G22" s="12">
        <v>5400500</v>
      </c>
      <c r="H22" s="12">
        <f aca="true" t="shared" si="5" ref="H22:Q22">H23+H24</f>
        <v>0</v>
      </c>
      <c r="I22" s="12">
        <f t="shared" si="5"/>
        <v>0</v>
      </c>
      <c r="J22" s="12">
        <f t="shared" si="5"/>
        <v>0</v>
      </c>
      <c r="K22" s="12">
        <f t="shared" si="5"/>
        <v>0</v>
      </c>
      <c r="L22" s="12">
        <f t="shared" si="5"/>
        <v>0</v>
      </c>
      <c r="M22" s="12">
        <f t="shared" si="5"/>
        <v>0</v>
      </c>
      <c r="N22" s="12">
        <f t="shared" si="5"/>
        <v>0</v>
      </c>
      <c r="O22" s="12">
        <f t="shared" si="5"/>
        <v>0</v>
      </c>
      <c r="P22" s="12">
        <f t="shared" si="5"/>
        <v>0</v>
      </c>
      <c r="Q22" s="12">
        <f t="shared" si="5"/>
        <v>0</v>
      </c>
      <c r="R22" s="4"/>
    </row>
    <row r="23" spans="1:18" s="28" customFormat="1" ht="74.25" customHeight="1">
      <c r="A23" s="58" t="s">
        <v>115</v>
      </c>
      <c r="B23" s="61" t="s">
        <v>62</v>
      </c>
      <c r="C23" s="58" t="s">
        <v>106</v>
      </c>
      <c r="D23" s="70" t="s">
        <v>166</v>
      </c>
      <c r="E23" s="35">
        <f>SUM(F23+I23)</f>
        <v>0</v>
      </c>
      <c r="F23" s="11"/>
      <c r="G23" s="12">
        <v>5192931</v>
      </c>
      <c r="H23" s="12"/>
      <c r="I23" s="12"/>
      <c r="J23" s="11"/>
      <c r="K23" s="12"/>
      <c r="L23" s="12"/>
      <c r="M23" s="12"/>
      <c r="N23" s="12"/>
      <c r="O23" s="12"/>
      <c r="P23" s="12"/>
      <c r="Q23" s="11">
        <f t="shared" si="3"/>
        <v>0</v>
      </c>
      <c r="R23" s="4"/>
    </row>
    <row r="24" spans="1:18" s="28" customFormat="1" ht="43.5" customHeight="1">
      <c r="A24" s="29"/>
      <c r="B24" s="39"/>
      <c r="C24" s="29"/>
      <c r="D24" s="34" t="s">
        <v>155</v>
      </c>
      <c r="E24" s="35">
        <f>SUM(F24+I24)</f>
        <v>0</v>
      </c>
      <c r="F24" s="11"/>
      <c r="G24" s="12">
        <v>26338000</v>
      </c>
      <c r="H24" s="12"/>
      <c r="I24" s="12"/>
      <c r="J24" s="11"/>
      <c r="K24" s="12"/>
      <c r="L24" s="12"/>
      <c r="M24" s="12"/>
      <c r="N24" s="12"/>
      <c r="O24" s="12"/>
      <c r="P24" s="12"/>
      <c r="Q24" s="11">
        <f t="shared" si="3"/>
        <v>0</v>
      </c>
      <c r="R24" s="4"/>
    </row>
    <row r="25" spans="1:18" s="1" customFormat="1" ht="38.25" customHeight="1">
      <c r="A25" s="29" t="s">
        <v>92</v>
      </c>
      <c r="B25" s="39" t="s">
        <v>89</v>
      </c>
      <c r="C25" s="29"/>
      <c r="D25" s="69" t="s">
        <v>67</v>
      </c>
      <c r="E25" s="11">
        <f>SUM(E26)</f>
        <v>0</v>
      </c>
      <c r="F25" s="11">
        <f aca="true" t="shared" si="6" ref="F25:Q25">SUM(F26)</f>
        <v>0</v>
      </c>
      <c r="G25" s="11">
        <f t="shared" si="6"/>
        <v>702000</v>
      </c>
      <c r="H25" s="11">
        <f t="shared" si="6"/>
        <v>0</v>
      </c>
      <c r="I25" s="11">
        <f t="shared" si="6"/>
        <v>0</v>
      </c>
      <c r="J25" s="11">
        <f t="shared" si="6"/>
        <v>0</v>
      </c>
      <c r="K25" s="11">
        <f t="shared" si="6"/>
        <v>0</v>
      </c>
      <c r="L25" s="11">
        <f t="shared" si="6"/>
        <v>0</v>
      </c>
      <c r="M25" s="11">
        <f t="shared" si="6"/>
        <v>0</v>
      </c>
      <c r="N25" s="11">
        <f t="shared" si="6"/>
        <v>0</v>
      </c>
      <c r="O25" s="11">
        <f t="shared" si="6"/>
        <v>0</v>
      </c>
      <c r="P25" s="11">
        <f t="shared" si="6"/>
        <v>0</v>
      </c>
      <c r="Q25" s="11">
        <f t="shared" si="6"/>
        <v>0</v>
      </c>
      <c r="R25" s="4"/>
    </row>
    <row r="26" spans="1:18" s="1" customFormat="1" ht="87" customHeight="1">
      <c r="A26" s="58" t="s">
        <v>102</v>
      </c>
      <c r="B26" s="61" t="s">
        <v>177</v>
      </c>
      <c r="C26" s="58" t="s">
        <v>62</v>
      </c>
      <c r="D26" s="68" t="s">
        <v>178</v>
      </c>
      <c r="E26" s="35">
        <f>SUM(F26+I26)</f>
        <v>0</v>
      </c>
      <c r="F26" s="11"/>
      <c r="G26" s="12">
        <v>702000</v>
      </c>
      <c r="H26" s="12"/>
      <c r="I26" s="12"/>
      <c r="J26" s="11"/>
      <c r="K26" s="12"/>
      <c r="L26" s="12"/>
      <c r="M26" s="12"/>
      <c r="N26" s="12"/>
      <c r="O26" s="12"/>
      <c r="P26" s="12"/>
      <c r="Q26" s="11">
        <f>SUM(E26,J26)</f>
        <v>0</v>
      </c>
      <c r="R26" s="4"/>
    </row>
    <row r="27" spans="1:18" s="1" customFormat="1" ht="27" customHeight="1">
      <c r="A27" s="29" t="s">
        <v>165</v>
      </c>
      <c r="B27" s="39" t="s">
        <v>87</v>
      </c>
      <c r="C27" s="29"/>
      <c r="D27" s="69" t="s">
        <v>154</v>
      </c>
      <c r="E27" s="35">
        <f>SUM(E28+E29)</f>
        <v>0</v>
      </c>
      <c r="F27" s="35">
        <f aca="true" t="shared" si="7" ref="F27:Q27">SUM(F28+F29)</f>
        <v>0</v>
      </c>
      <c r="G27" s="35">
        <f t="shared" si="7"/>
        <v>1024670</v>
      </c>
      <c r="H27" s="35">
        <f t="shared" si="7"/>
        <v>0</v>
      </c>
      <c r="I27" s="35">
        <f t="shared" si="7"/>
        <v>0</v>
      </c>
      <c r="J27" s="35">
        <f t="shared" si="7"/>
        <v>0</v>
      </c>
      <c r="K27" s="35">
        <f t="shared" si="7"/>
        <v>0</v>
      </c>
      <c r="L27" s="35">
        <f t="shared" si="7"/>
        <v>0</v>
      </c>
      <c r="M27" s="35">
        <f t="shared" si="7"/>
        <v>0</v>
      </c>
      <c r="N27" s="35">
        <f t="shared" si="7"/>
        <v>0</v>
      </c>
      <c r="O27" s="35">
        <f t="shared" si="7"/>
        <v>0</v>
      </c>
      <c r="P27" s="35">
        <f t="shared" si="7"/>
        <v>0</v>
      </c>
      <c r="Q27" s="35">
        <f t="shared" si="7"/>
        <v>0</v>
      </c>
      <c r="R27" s="4"/>
    </row>
    <row r="28" spans="1:18" s="1" customFormat="1" ht="28.5">
      <c r="A28" s="58" t="s">
        <v>119</v>
      </c>
      <c r="B28" s="61" t="s">
        <v>181</v>
      </c>
      <c r="C28" s="58" t="s">
        <v>63</v>
      </c>
      <c r="D28" s="70" t="s">
        <v>182</v>
      </c>
      <c r="E28" s="35">
        <f>SUM(F28+I28)</f>
        <v>0</v>
      </c>
      <c r="F28" s="11"/>
      <c r="G28" s="11">
        <v>184542</v>
      </c>
      <c r="H28" s="11"/>
      <c r="I28" s="11"/>
      <c r="J28" s="13"/>
      <c r="K28" s="13"/>
      <c r="L28" s="13"/>
      <c r="M28" s="13"/>
      <c r="N28" s="13"/>
      <c r="O28" s="13"/>
      <c r="P28" s="13"/>
      <c r="Q28" s="11">
        <f t="shared" si="3"/>
        <v>0</v>
      </c>
      <c r="R28" s="4"/>
    </row>
    <row r="29" spans="1:18" s="1" customFormat="1" ht="57">
      <c r="A29" s="58" t="s">
        <v>120</v>
      </c>
      <c r="B29" s="61" t="s">
        <v>91</v>
      </c>
      <c r="C29" s="58" t="s">
        <v>64</v>
      </c>
      <c r="D29" s="70" t="s">
        <v>183</v>
      </c>
      <c r="E29" s="35">
        <f>SUM(F29+I29)</f>
        <v>0</v>
      </c>
      <c r="F29" s="11"/>
      <c r="G29" s="11">
        <v>840128</v>
      </c>
      <c r="H29" s="11"/>
      <c r="I29" s="11"/>
      <c r="J29" s="13"/>
      <c r="K29" s="13"/>
      <c r="L29" s="13"/>
      <c r="M29" s="13"/>
      <c r="N29" s="13"/>
      <c r="O29" s="13"/>
      <c r="P29" s="13"/>
      <c r="Q29" s="11">
        <f t="shared" si="3"/>
        <v>0</v>
      </c>
      <c r="R29" s="4"/>
    </row>
    <row r="30" spans="1:18" s="1" customFormat="1" ht="34.5" customHeight="1">
      <c r="A30" s="29" t="s">
        <v>122</v>
      </c>
      <c r="B30" s="39" t="s">
        <v>129</v>
      </c>
      <c r="C30" s="29"/>
      <c r="D30" s="69" t="s">
        <v>130</v>
      </c>
      <c r="E30" s="35">
        <f>SUM(E31)</f>
        <v>0</v>
      </c>
      <c r="F30" s="35">
        <f aca="true" t="shared" si="8" ref="F30:Q30">SUM(F31)</f>
        <v>0</v>
      </c>
      <c r="G30" s="35">
        <f t="shared" si="8"/>
        <v>0</v>
      </c>
      <c r="H30" s="35">
        <f t="shared" si="8"/>
        <v>0</v>
      </c>
      <c r="I30" s="35">
        <f t="shared" si="8"/>
        <v>0</v>
      </c>
      <c r="J30" s="35">
        <f t="shared" si="8"/>
        <v>0</v>
      </c>
      <c r="K30" s="35">
        <f t="shared" si="8"/>
        <v>0</v>
      </c>
      <c r="L30" s="35">
        <f t="shared" si="8"/>
        <v>0</v>
      </c>
      <c r="M30" s="35">
        <f t="shared" si="8"/>
        <v>0</v>
      </c>
      <c r="N30" s="35">
        <f t="shared" si="8"/>
        <v>0</v>
      </c>
      <c r="O30" s="35">
        <f t="shared" si="8"/>
        <v>0</v>
      </c>
      <c r="P30" s="35">
        <f t="shared" si="8"/>
        <v>0</v>
      </c>
      <c r="Q30" s="35">
        <f t="shared" si="8"/>
        <v>0</v>
      </c>
      <c r="R30" s="4"/>
    </row>
    <row r="31" spans="1:18" s="1" customFormat="1" ht="28.5">
      <c r="A31" s="58" t="s">
        <v>121</v>
      </c>
      <c r="B31" s="61" t="s">
        <v>123</v>
      </c>
      <c r="C31" s="58" t="s">
        <v>124</v>
      </c>
      <c r="D31" s="70" t="s">
        <v>125</v>
      </c>
      <c r="E31" s="35">
        <f>SUM(F31+I31)</f>
        <v>0</v>
      </c>
      <c r="F31" s="11"/>
      <c r="G31" s="11">
        <v>0</v>
      </c>
      <c r="H31" s="11"/>
      <c r="I31" s="11"/>
      <c r="J31" s="13">
        <v>0</v>
      </c>
      <c r="K31" s="13"/>
      <c r="L31" s="13"/>
      <c r="M31" s="13"/>
      <c r="N31" s="13"/>
      <c r="O31" s="13"/>
      <c r="P31" s="13"/>
      <c r="Q31" s="11">
        <f t="shared" si="3"/>
        <v>0</v>
      </c>
      <c r="R31" s="4"/>
    </row>
    <row r="32" spans="1:18" s="1" customFormat="1" ht="24.75" customHeight="1">
      <c r="A32" s="29" t="s">
        <v>95</v>
      </c>
      <c r="B32" s="39" t="s">
        <v>96</v>
      </c>
      <c r="C32" s="29"/>
      <c r="D32" s="69" t="s">
        <v>97</v>
      </c>
      <c r="E32" s="35">
        <f>SUM(E33+E35)</f>
        <v>0</v>
      </c>
      <c r="F32" s="35">
        <f aca="true" t="shared" si="9" ref="F32:Q32">SUM(F33+F35)</f>
        <v>0</v>
      </c>
      <c r="G32" s="35">
        <f t="shared" si="9"/>
        <v>0</v>
      </c>
      <c r="H32" s="35">
        <f t="shared" si="9"/>
        <v>0</v>
      </c>
      <c r="I32" s="35">
        <f t="shared" si="9"/>
        <v>0</v>
      </c>
      <c r="J32" s="35">
        <f t="shared" si="9"/>
        <v>0</v>
      </c>
      <c r="K32" s="35">
        <f t="shared" si="9"/>
        <v>0</v>
      </c>
      <c r="L32" s="35">
        <f t="shared" si="9"/>
        <v>0</v>
      </c>
      <c r="M32" s="35">
        <f t="shared" si="9"/>
        <v>0</v>
      </c>
      <c r="N32" s="35">
        <f t="shared" si="9"/>
        <v>0</v>
      </c>
      <c r="O32" s="35">
        <f t="shared" si="9"/>
        <v>0</v>
      </c>
      <c r="P32" s="35">
        <f t="shared" si="9"/>
        <v>0</v>
      </c>
      <c r="Q32" s="35">
        <f t="shared" si="9"/>
        <v>0</v>
      </c>
      <c r="R32" s="4"/>
    </row>
    <row r="33" spans="1:18" s="1" customFormat="1" ht="42.75">
      <c r="A33" s="29" t="s">
        <v>237</v>
      </c>
      <c r="B33" s="39" t="s">
        <v>236</v>
      </c>
      <c r="C33" s="29"/>
      <c r="D33" s="69" t="s">
        <v>238</v>
      </c>
      <c r="E33" s="35">
        <f>SUM(E34)</f>
        <v>0</v>
      </c>
      <c r="F33" s="35">
        <f aca="true" t="shared" si="10" ref="F33:Q33">SUM(F34)</f>
        <v>0</v>
      </c>
      <c r="G33" s="35">
        <f t="shared" si="10"/>
        <v>0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5">
        <f t="shared" si="10"/>
        <v>0</v>
      </c>
      <c r="L33" s="35">
        <f t="shared" si="10"/>
        <v>0</v>
      </c>
      <c r="M33" s="35">
        <f t="shared" si="10"/>
        <v>0</v>
      </c>
      <c r="N33" s="35">
        <f t="shared" si="10"/>
        <v>0</v>
      </c>
      <c r="O33" s="35">
        <f t="shared" si="10"/>
        <v>0</v>
      </c>
      <c r="P33" s="35">
        <f t="shared" si="10"/>
        <v>0</v>
      </c>
      <c r="Q33" s="35">
        <f t="shared" si="10"/>
        <v>0</v>
      </c>
      <c r="R33" s="4"/>
    </row>
    <row r="34" spans="1:18" s="1" customFormat="1" ht="64.5" customHeight="1">
      <c r="A34" s="58" t="s">
        <v>234</v>
      </c>
      <c r="B34" s="61" t="s">
        <v>232</v>
      </c>
      <c r="C34" s="58" t="s">
        <v>233</v>
      </c>
      <c r="D34" s="70" t="s">
        <v>235</v>
      </c>
      <c r="E34" s="35">
        <f>SUM(F34+I34)</f>
        <v>0</v>
      </c>
      <c r="F34" s="11"/>
      <c r="G34" s="11">
        <v>0</v>
      </c>
      <c r="H34" s="11"/>
      <c r="I34" s="11"/>
      <c r="J34" s="13"/>
      <c r="K34" s="13"/>
      <c r="L34" s="13"/>
      <c r="M34" s="13"/>
      <c r="N34" s="13"/>
      <c r="O34" s="13"/>
      <c r="P34" s="13"/>
      <c r="Q34" s="11">
        <f>SUM(E34,J34)</f>
        <v>0</v>
      </c>
      <c r="R34" s="4"/>
    </row>
    <row r="35" spans="1:18" s="1" customFormat="1" ht="49.5" customHeight="1">
      <c r="A35" s="29" t="s">
        <v>98</v>
      </c>
      <c r="B35" s="39" t="s">
        <v>99</v>
      </c>
      <c r="C35" s="29"/>
      <c r="D35" s="69" t="s">
        <v>251</v>
      </c>
      <c r="E35" s="35">
        <f>SUM(E36)</f>
        <v>0</v>
      </c>
      <c r="F35" s="35">
        <f aca="true" t="shared" si="11" ref="F35:Q35">SUM(F36)</f>
        <v>0</v>
      </c>
      <c r="G35" s="35">
        <f t="shared" si="11"/>
        <v>0</v>
      </c>
      <c r="H35" s="35">
        <f t="shared" si="11"/>
        <v>0</v>
      </c>
      <c r="I35" s="35">
        <f t="shared" si="11"/>
        <v>0</v>
      </c>
      <c r="J35" s="35">
        <f t="shared" si="11"/>
        <v>0</v>
      </c>
      <c r="K35" s="35">
        <f t="shared" si="11"/>
        <v>0</v>
      </c>
      <c r="L35" s="35">
        <f t="shared" si="11"/>
        <v>0</v>
      </c>
      <c r="M35" s="35">
        <f t="shared" si="11"/>
        <v>0</v>
      </c>
      <c r="N35" s="35">
        <f t="shared" si="11"/>
        <v>0</v>
      </c>
      <c r="O35" s="35">
        <f t="shared" si="11"/>
        <v>0</v>
      </c>
      <c r="P35" s="35">
        <f t="shared" si="11"/>
        <v>0</v>
      </c>
      <c r="Q35" s="35">
        <f t="shared" si="11"/>
        <v>0</v>
      </c>
      <c r="R35" s="4"/>
    </row>
    <row r="36" spans="1:18" s="1" customFormat="1" ht="35.25" customHeight="1">
      <c r="A36" s="29" t="s">
        <v>249</v>
      </c>
      <c r="B36" s="39" t="s">
        <v>248</v>
      </c>
      <c r="C36" s="29"/>
      <c r="D36" s="69" t="s">
        <v>250</v>
      </c>
      <c r="E36" s="35">
        <f>SUM(E37)</f>
        <v>0</v>
      </c>
      <c r="F36" s="35">
        <f aca="true" t="shared" si="12" ref="F36:Q36">SUM(F37)</f>
        <v>0</v>
      </c>
      <c r="G36" s="35">
        <f t="shared" si="12"/>
        <v>0</v>
      </c>
      <c r="H36" s="35">
        <f t="shared" si="12"/>
        <v>0</v>
      </c>
      <c r="I36" s="35">
        <f t="shared" si="12"/>
        <v>0</v>
      </c>
      <c r="J36" s="35">
        <f t="shared" si="12"/>
        <v>0</v>
      </c>
      <c r="K36" s="35">
        <f t="shared" si="12"/>
        <v>0</v>
      </c>
      <c r="L36" s="35">
        <f t="shared" si="12"/>
        <v>0</v>
      </c>
      <c r="M36" s="35">
        <f t="shared" si="12"/>
        <v>0</v>
      </c>
      <c r="N36" s="35">
        <f t="shared" si="12"/>
        <v>0</v>
      </c>
      <c r="O36" s="35">
        <f t="shared" si="12"/>
        <v>0</v>
      </c>
      <c r="P36" s="35">
        <f t="shared" si="12"/>
        <v>0</v>
      </c>
      <c r="Q36" s="35">
        <f t="shared" si="12"/>
        <v>0</v>
      </c>
      <c r="R36" s="4"/>
    </row>
    <row r="37" spans="1:18" s="1" customFormat="1" ht="167.25" customHeight="1">
      <c r="A37" s="58" t="s">
        <v>246</v>
      </c>
      <c r="B37" s="61" t="s">
        <v>245</v>
      </c>
      <c r="C37" s="58" t="s">
        <v>100</v>
      </c>
      <c r="D37" s="70" t="s">
        <v>247</v>
      </c>
      <c r="E37" s="35">
        <f>SUM(F37+I37)</f>
        <v>0</v>
      </c>
      <c r="F37" s="11"/>
      <c r="G37" s="11">
        <v>0</v>
      </c>
      <c r="H37" s="11"/>
      <c r="I37" s="11"/>
      <c r="J37" s="13"/>
      <c r="K37" s="13"/>
      <c r="L37" s="13"/>
      <c r="M37" s="13"/>
      <c r="N37" s="13"/>
      <c r="O37" s="13"/>
      <c r="P37" s="13"/>
      <c r="Q37" s="11">
        <f>SUM(E37,J37)</f>
        <v>0</v>
      </c>
      <c r="R37" s="4"/>
    </row>
    <row r="38" spans="1:18" s="1" customFormat="1" ht="24" customHeight="1">
      <c r="A38" s="29" t="s">
        <v>230</v>
      </c>
      <c r="B38" s="39" t="s">
        <v>88</v>
      </c>
      <c r="C38" s="29"/>
      <c r="D38" s="69" t="s">
        <v>231</v>
      </c>
      <c r="E38" s="35">
        <f>SUM(E41+E39)</f>
        <v>0</v>
      </c>
      <c r="F38" s="35">
        <f aca="true" t="shared" si="13" ref="F38:Q38">SUM(F41+F39)</f>
        <v>0</v>
      </c>
      <c r="G38" s="35">
        <f t="shared" si="13"/>
        <v>705845</v>
      </c>
      <c r="H38" s="35">
        <f t="shared" si="13"/>
        <v>0</v>
      </c>
      <c r="I38" s="35">
        <f t="shared" si="13"/>
        <v>0</v>
      </c>
      <c r="J38" s="35">
        <f t="shared" si="13"/>
        <v>0</v>
      </c>
      <c r="K38" s="35">
        <f t="shared" si="13"/>
        <v>0</v>
      </c>
      <c r="L38" s="35">
        <f t="shared" si="13"/>
        <v>0</v>
      </c>
      <c r="M38" s="35">
        <f t="shared" si="13"/>
        <v>0</v>
      </c>
      <c r="N38" s="35">
        <f t="shared" si="13"/>
        <v>0</v>
      </c>
      <c r="O38" s="35">
        <f t="shared" si="13"/>
        <v>0</v>
      </c>
      <c r="P38" s="35">
        <f t="shared" si="13"/>
        <v>0</v>
      </c>
      <c r="Q38" s="35">
        <f t="shared" si="13"/>
        <v>0</v>
      </c>
      <c r="R38" s="4"/>
    </row>
    <row r="39" spans="1:18" s="1" customFormat="1" ht="62.25" customHeight="1">
      <c r="A39" s="29" t="s">
        <v>239</v>
      </c>
      <c r="B39" s="39" t="s">
        <v>240</v>
      </c>
      <c r="C39" s="29"/>
      <c r="D39" s="69" t="s">
        <v>241</v>
      </c>
      <c r="E39" s="35">
        <f>SUM(E40)</f>
        <v>0</v>
      </c>
      <c r="F39" s="35">
        <f aca="true" t="shared" si="14" ref="F39:Q39">SUM(F40)</f>
        <v>0</v>
      </c>
      <c r="G39" s="35">
        <f t="shared" si="14"/>
        <v>705845</v>
      </c>
      <c r="H39" s="35">
        <f t="shared" si="14"/>
        <v>0</v>
      </c>
      <c r="I39" s="35">
        <f t="shared" si="14"/>
        <v>0</v>
      </c>
      <c r="J39" s="35">
        <f t="shared" si="14"/>
        <v>0</v>
      </c>
      <c r="K39" s="35">
        <f t="shared" si="14"/>
        <v>0</v>
      </c>
      <c r="L39" s="35">
        <f t="shared" si="14"/>
        <v>0</v>
      </c>
      <c r="M39" s="35">
        <f t="shared" si="14"/>
        <v>0</v>
      </c>
      <c r="N39" s="35">
        <f t="shared" si="14"/>
        <v>0</v>
      </c>
      <c r="O39" s="35">
        <f t="shared" si="14"/>
        <v>0</v>
      </c>
      <c r="P39" s="35">
        <f t="shared" si="14"/>
        <v>0</v>
      </c>
      <c r="Q39" s="35">
        <f t="shared" si="14"/>
        <v>0</v>
      </c>
      <c r="R39" s="4"/>
    </row>
    <row r="40" spans="1:18" s="1" customFormat="1" ht="31.5" customHeight="1">
      <c r="A40" s="58" t="s">
        <v>242</v>
      </c>
      <c r="B40" s="61" t="s">
        <v>243</v>
      </c>
      <c r="C40" s="58"/>
      <c r="D40" s="70" t="s">
        <v>244</v>
      </c>
      <c r="E40" s="35">
        <f>SUM(F40+I40)</f>
        <v>0</v>
      </c>
      <c r="F40" s="35"/>
      <c r="G40" s="35">
        <v>705845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"/>
    </row>
    <row r="41" spans="1:18" s="1" customFormat="1" ht="28.5">
      <c r="A41" s="29" t="s">
        <v>228</v>
      </c>
      <c r="B41" s="39" t="s">
        <v>227</v>
      </c>
      <c r="C41" s="58"/>
      <c r="D41" s="70" t="s">
        <v>229</v>
      </c>
      <c r="E41" s="35">
        <f>SUM(E42)</f>
        <v>0</v>
      </c>
      <c r="F41" s="35">
        <f aca="true" t="shared" si="15" ref="F41:Q41">SUM(F42)</f>
        <v>0</v>
      </c>
      <c r="G41" s="35">
        <f t="shared" si="15"/>
        <v>0</v>
      </c>
      <c r="H41" s="35">
        <f t="shared" si="15"/>
        <v>0</v>
      </c>
      <c r="I41" s="35">
        <f t="shared" si="15"/>
        <v>0</v>
      </c>
      <c r="J41" s="35">
        <f t="shared" si="15"/>
        <v>0</v>
      </c>
      <c r="K41" s="35">
        <f t="shared" si="15"/>
        <v>0</v>
      </c>
      <c r="L41" s="35">
        <f t="shared" si="15"/>
        <v>0</v>
      </c>
      <c r="M41" s="35">
        <f t="shared" si="15"/>
        <v>0</v>
      </c>
      <c r="N41" s="35">
        <f t="shared" si="15"/>
        <v>0</v>
      </c>
      <c r="O41" s="35">
        <f t="shared" si="15"/>
        <v>0</v>
      </c>
      <c r="P41" s="35">
        <f t="shared" si="15"/>
        <v>0</v>
      </c>
      <c r="Q41" s="35">
        <f t="shared" si="15"/>
        <v>0</v>
      </c>
      <c r="R41" s="4"/>
    </row>
    <row r="42" spans="1:18" s="1" customFormat="1" ht="28.5">
      <c r="A42" s="58" t="s">
        <v>226</v>
      </c>
      <c r="B42" s="61" t="s">
        <v>223</v>
      </c>
      <c r="C42" s="61" t="s">
        <v>224</v>
      </c>
      <c r="D42" s="70" t="s">
        <v>225</v>
      </c>
      <c r="E42" s="35">
        <f>SUM(F42+I42)</f>
        <v>0</v>
      </c>
      <c r="F42" s="11"/>
      <c r="G42" s="11">
        <v>0</v>
      </c>
      <c r="H42" s="11"/>
      <c r="I42" s="11"/>
      <c r="J42" s="13"/>
      <c r="K42" s="13"/>
      <c r="L42" s="13"/>
      <c r="M42" s="13"/>
      <c r="N42" s="13"/>
      <c r="O42" s="13"/>
      <c r="P42" s="13"/>
      <c r="Q42" s="11">
        <f>SUM(E42,J42)</f>
        <v>0</v>
      </c>
      <c r="R42" s="4"/>
    </row>
    <row r="43" spans="1:18" ht="44.25" customHeight="1">
      <c r="A43" s="65" t="s">
        <v>83</v>
      </c>
      <c r="B43" s="66"/>
      <c r="C43" s="66"/>
      <c r="D43" s="63" t="s">
        <v>222</v>
      </c>
      <c r="E43" s="64">
        <f>SUM(E44)</f>
        <v>0</v>
      </c>
      <c r="F43" s="64">
        <f aca="true" t="shared" si="16" ref="F43:P43">SUM(F44)</f>
        <v>0</v>
      </c>
      <c r="G43" s="64">
        <f t="shared" si="16"/>
        <v>560498</v>
      </c>
      <c r="H43" s="64">
        <f t="shared" si="16"/>
        <v>0</v>
      </c>
      <c r="I43" s="64">
        <f t="shared" si="16"/>
        <v>0</v>
      </c>
      <c r="J43" s="64">
        <f t="shared" si="16"/>
        <v>0</v>
      </c>
      <c r="K43" s="64">
        <f t="shared" si="16"/>
        <v>0</v>
      </c>
      <c r="L43" s="64">
        <f t="shared" si="16"/>
        <v>0</v>
      </c>
      <c r="M43" s="64">
        <f t="shared" si="16"/>
        <v>0</v>
      </c>
      <c r="N43" s="64">
        <f t="shared" si="16"/>
        <v>0</v>
      </c>
      <c r="O43" s="64">
        <f t="shared" si="16"/>
        <v>0</v>
      </c>
      <c r="P43" s="64">
        <f t="shared" si="16"/>
        <v>0</v>
      </c>
      <c r="Q43" s="64">
        <f aca="true" t="shared" si="17" ref="Q43:Q48">SUM(E43,J43)</f>
        <v>0</v>
      </c>
      <c r="R43" s="4"/>
    </row>
    <row r="44" spans="1:18" s="1" customFormat="1" ht="40.5" customHeight="1">
      <c r="A44" s="29" t="s">
        <v>84</v>
      </c>
      <c r="B44" s="29"/>
      <c r="C44" s="29"/>
      <c r="D44" s="109" t="s">
        <v>222</v>
      </c>
      <c r="E44" s="11">
        <f>SUM(E45+E47)</f>
        <v>0</v>
      </c>
      <c r="F44" s="11">
        <f aca="true" t="shared" si="18" ref="F44:Q44">SUM(F45+F47)</f>
        <v>0</v>
      </c>
      <c r="G44" s="11">
        <f t="shared" si="18"/>
        <v>560498</v>
      </c>
      <c r="H44" s="11">
        <f t="shared" si="18"/>
        <v>0</v>
      </c>
      <c r="I44" s="11">
        <f t="shared" si="18"/>
        <v>0</v>
      </c>
      <c r="J44" s="11">
        <f t="shared" si="18"/>
        <v>0</v>
      </c>
      <c r="K44" s="11">
        <f t="shared" si="18"/>
        <v>0</v>
      </c>
      <c r="L44" s="11">
        <f t="shared" si="18"/>
        <v>0</v>
      </c>
      <c r="M44" s="11">
        <f t="shared" si="18"/>
        <v>0</v>
      </c>
      <c r="N44" s="11">
        <f t="shared" si="18"/>
        <v>0</v>
      </c>
      <c r="O44" s="11">
        <f t="shared" si="18"/>
        <v>0</v>
      </c>
      <c r="P44" s="11">
        <f t="shared" si="18"/>
        <v>0</v>
      </c>
      <c r="Q44" s="11">
        <f t="shared" si="18"/>
        <v>0</v>
      </c>
      <c r="R44" s="4"/>
    </row>
    <row r="45" spans="1:18" s="1" customFormat="1" ht="40.5" customHeight="1">
      <c r="A45" s="29" t="s">
        <v>66</v>
      </c>
      <c r="B45" s="29" t="s">
        <v>86</v>
      </c>
      <c r="C45" s="29"/>
      <c r="D45" s="27" t="s">
        <v>134</v>
      </c>
      <c r="E45" s="11">
        <f>SUM(E46)</f>
        <v>0</v>
      </c>
      <c r="F45" s="11">
        <f aca="true" t="shared" si="19" ref="F45:Q45">SUM(F46)</f>
        <v>0</v>
      </c>
      <c r="G45" s="11">
        <f t="shared" si="19"/>
        <v>560498</v>
      </c>
      <c r="H45" s="11">
        <f t="shared" si="19"/>
        <v>0</v>
      </c>
      <c r="I45" s="11">
        <f t="shared" si="19"/>
        <v>0</v>
      </c>
      <c r="J45" s="11">
        <f t="shared" si="19"/>
        <v>0</v>
      </c>
      <c r="K45" s="11">
        <f t="shared" si="19"/>
        <v>0</v>
      </c>
      <c r="L45" s="11">
        <f t="shared" si="19"/>
        <v>0</v>
      </c>
      <c r="M45" s="11">
        <f t="shared" si="19"/>
        <v>0</v>
      </c>
      <c r="N45" s="11">
        <f t="shared" si="19"/>
        <v>0</v>
      </c>
      <c r="O45" s="11">
        <f t="shared" si="19"/>
        <v>0</v>
      </c>
      <c r="P45" s="11">
        <f t="shared" si="19"/>
        <v>0</v>
      </c>
      <c r="Q45" s="11">
        <f t="shared" si="19"/>
        <v>0</v>
      </c>
      <c r="R45" s="4"/>
    </row>
    <row r="46" spans="1:18" s="1" customFormat="1" ht="69.75" customHeight="1">
      <c r="A46" s="60" t="s">
        <v>65</v>
      </c>
      <c r="B46" s="59" t="s">
        <v>103</v>
      </c>
      <c r="C46" s="60" t="s">
        <v>104</v>
      </c>
      <c r="D46" s="68" t="s">
        <v>126</v>
      </c>
      <c r="E46" s="11">
        <f>SUM(F46+I46)</f>
        <v>0</v>
      </c>
      <c r="F46" s="11"/>
      <c r="G46" s="11">
        <v>560498</v>
      </c>
      <c r="H46" s="11"/>
      <c r="I46" s="11"/>
      <c r="J46" s="11">
        <v>0</v>
      </c>
      <c r="K46" s="11"/>
      <c r="L46" s="11"/>
      <c r="M46" s="11"/>
      <c r="N46" s="11"/>
      <c r="O46" s="11"/>
      <c r="P46" s="11"/>
      <c r="Q46" s="11">
        <f t="shared" si="17"/>
        <v>0</v>
      </c>
      <c r="R46" s="4"/>
    </row>
    <row r="47" spans="1:18" s="1" customFormat="1" ht="40.5" customHeight="1">
      <c r="A47" s="29" t="s">
        <v>179</v>
      </c>
      <c r="B47" s="39" t="s">
        <v>88</v>
      </c>
      <c r="C47" s="29"/>
      <c r="D47" s="69" t="s">
        <v>127</v>
      </c>
      <c r="E47" s="11">
        <f>SUM(E48)</f>
        <v>0</v>
      </c>
      <c r="F47" s="11">
        <f aca="true" t="shared" si="20" ref="F47:P47">SUM(F48)</f>
        <v>0</v>
      </c>
      <c r="G47" s="11">
        <f t="shared" si="20"/>
        <v>0</v>
      </c>
      <c r="H47" s="11">
        <f t="shared" si="20"/>
        <v>0</v>
      </c>
      <c r="I47" s="11">
        <f t="shared" si="20"/>
        <v>0</v>
      </c>
      <c r="J47" s="11">
        <f t="shared" si="20"/>
        <v>0</v>
      </c>
      <c r="K47" s="11">
        <f t="shared" si="20"/>
        <v>0</v>
      </c>
      <c r="L47" s="11">
        <f t="shared" si="20"/>
        <v>0</v>
      </c>
      <c r="M47" s="11">
        <f t="shared" si="20"/>
        <v>0</v>
      </c>
      <c r="N47" s="11">
        <f t="shared" si="20"/>
        <v>0</v>
      </c>
      <c r="O47" s="11">
        <f t="shared" si="20"/>
        <v>0</v>
      </c>
      <c r="P47" s="11">
        <f t="shared" si="20"/>
        <v>0</v>
      </c>
      <c r="Q47" s="11">
        <f t="shared" si="17"/>
        <v>0</v>
      </c>
      <c r="R47" s="4"/>
    </row>
    <row r="48" spans="1:18" s="1" customFormat="1" ht="40.5" customHeight="1">
      <c r="A48" s="58" t="s">
        <v>180</v>
      </c>
      <c r="B48" s="61" t="s">
        <v>128</v>
      </c>
      <c r="C48" s="58" t="s">
        <v>105</v>
      </c>
      <c r="D48" s="87" t="s">
        <v>109</v>
      </c>
      <c r="E48" s="35"/>
      <c r="F48" s="11"/>
      <c r="G48" s="11"/>
      <c r="H48" s="11"/>
      <c r="I48" s="11"/>
      <c r="J48" s="11">
        <v>0</v>
      </c>
      <c r="K48" s="11"/>
      <c r="L48" s="11"/>
      <c r="M48" s="11"/>
      <c r="N48" s="11"/>
      <c r="O48" s="11"/>
      <c r="P48" s="11"/>
      <c r="Q48" s="11">
        <f t="shared" si="17"/>
        <v>0</v>
      </c>
      <c r="R48" s="4"/>
    </row>
    <row r="49" spans="1:18" s="2" customFormat="1" ht="18" customHeight="1">
      <c r="A49" s="101" t="s">
        <v>187</v>
      </c>
      <c r="B49" s="101" t="s">
        <v>187</v>
      </c>
      <c r="C49" s="101" t="s">
        <v>187</v>
      </c>
      <c r="D49" s="100" t="s">
        <v>93</v>
      </c>
      <c r="E49" s="14">
        <f aca="true" t="shared" si="21" ref="E49:Q49">SUM(E17+E43)</f>
        <v>0</v>
      </c>
      <c r="F49" s="14">
        <f t="shared" si="21"/>
        <v>0</v>
      </c>
      <c r="G49" s="14">
        <f t="shared" si="21"/>
        <v>34263263</v>
      </c>
      <c r="H49" s="14">
        <f t="shared" si="21"/>
        <v>0</v>
      </c>
      <c r="I49" s="14">
        <f t="shared" si="21"/>
        <v>0</v>
      </c>
      <c r="J49" s="14">
        <f t="shared" si="21"/>
        <v>0</v>
      </c>
      <c r="K49" s="14">
        <f t="shared" si="21"/>
        <v>0</v>
      </c>
      <c r="L49" s="14">
        <f t="shared" si="21"/>
        <v>0</v>
      </c>
      <c r="M49" s="14">
        <f t="shared" si="21"/>
        <v>0</v>
      </c>
      <c r="N49" s="14">
        <f t="shared" si="21"/>
        <v>0</v>
      </c>
      <c r="O49" s="14">
        <f t="shared" si="21"/>
        <v>0</v>
      </c>
      <c r="P49" s="14">
        <f t="shared" si="21"/>
        <v>0</v>
      </c>
      <c r="Q49" s="14">
        <f t="shared" si="21"/>
        <v>0</v>
      </c>
      <c r="R49" s="4"/>
    </row>
    <row r="50" spans="1:17" ht="12.75">
      <c r="A50" s="32"/>
      <c r="B50" s="32"/>
      <c r="C50" s="32"/>
      <c r="D50" s="31"/>
      <c r="E50" s="67"/>
      <c r="F50" s="67"/>
      <c r="Q50" s="81"/>
    </row>
    <row r="51" spans="1:4" ht="12.75">
      <c r="A51" s="32"/>
      <c r="B51" s="32"/>
      <c r="C51" s="32"/>
      <c r="D51" s="31"/>
    </row>
    <row r="52" spans="1:17" ht="18">
      <c r="A52" s="32"/>
      <c r="B52" s="32"/>
      <c r="C52" s="32"/>
      <c r="D52" s="31"/>
      <c r="E52" s="99"/>
      <c r="Q52" s="128"/>
    </row>
    <row r="53" spans="1:4" ht="12.75">
      <c r="A53" s="32"/>
      <c r="B53" s="32"/>
      <c r="C53" s="32"/>
      <c r="D53" s="31"/>
    </row>
    <row r="54" spans="1:4" ht="12.75">
      <c r="A54" s="32"/>
      <c r="B54" s="32"/>
      <c r="C54" s="32"/>
      <c r="D54" s="31"/>
    </row>
    <row r="55" spans="1:4" ht="12.75">
      <c r="A55" s="32"/>
      <c r="B55" s="32"/>
      <c r="C55" s="32"/>
      <c r="D55" s="31"/>
    </row>
    <row r="56" spans="1:4" ht="12.75">
      <c r="A56" s="32"/>
      <c r="B56" s="32"/>
      <c r="C56" s="32"/>
      <c r="D56" s="31"/>
    </row>
    <row r="57" spans="1:4" ht="12.75">
      <c r="A57" s="32"/>
      <c r="B57" s="32"/>
      <c r="C57" s="32"/>
      <c r="D57" s="31"/>
    </row>
    <row r="58" spans="1:4" ht="12.75">
      <c r="A58" s="32"/>
      <c r="B58" s="32"/>
      <c r="C58" s="32"/>
      <c r="D58" s="31"/>
    </row>
    <row r="59" spans="1:4" ht="12.75">
      <c r="A59" s="32"/>
      <c r="B59" s="32"/>
      <c r="C59" s="32"/>
      <c r="D59" s="31"/>
    </row>
    <row r="60" spans="1:4" ht="12.75">
      <c r="A60" s="32"/>
      <c r="B60" s="32"/>
      <c r="C60" s="32"/>
      <c r="D60" s="31"/>
    </row>
    <row r="61" spans="1:4" ht="12.75">
      <c r="A61" s="32"/>
      <c r="B61" s="32"/>
      <c r="C61" s="32"/>
      <c r="D61" s="31"/>
    </row>
    <row r="62" spans="1:4" ht="12.75">
      <c r="A62" s="32"/>
      <c r="B62" s="32"/>
      <c r="C62" s="32"/>
      <c r="D62" s="31"/>
    </row>
    <row r="63" spans="1:4" ht="12.75">
      <c r="A63" s="32"/>
      <c r="B63" s="32"/>
      <c r="C63" s="32"/>
      <c r="D63" s="31"/>
    </row>
    <row r="64" spans="1:4" ht="12.75">
      <c r="A64" s="32"/>
      <c r="B64" s="32"/>
      <c r="C64" s="32"/>
      <c r="D64" s="31"/>
    </row>
    <row r="65" spans="1:4" ht="12.75">
      <c r="A65" s="32"/>
      <c r="B65" s="32"/>
      <c r="C65" s="32"/>
      <c r="D65" s="31"/>
    </row>
    <row r="66" spans="1:4" ht="12.75">
      <c r="A66" s="32"/>
      <c r="B66" s="32"/>
      <c r="C66" s="32"/>
      <c r="D66" s="31"/>
    </row>
    <row r="67" spans="1:4" ht="12.75">
      <c r="A67" s="32"/>
      <c r="B67" s="32"/>
      <c r="C67" s="32"/>
      <c r="D67" s="31"/>
    </row>
    <row r="68" spans="1:4" ht="12.75">
      <c r="A68" s="32"/>
      <c r="B68" s="32"/>
      <c r="C68" s="32"/>
      <c r="D68" s="31"/>
    </row>
    <row r="69" spans="1:4" ht="12.75">
      <c r="A69" s="32"/>
      <c r="B69" s="32"/>
      <c r="C69" s="32"/>
      <c r="D69" s="31"/>
    </row>
    <row r="70" spans="1:4" ht="12.75">
      <c r="A70" s="32"/>
      <c r="B70" s="32"/>
      <c r="C70" s="32"/>
      <c r="D70" s="31"/>
    </row>
    <row r="71" spans="1:4" ht="12.75">
      <c r="A71" s="32"/>
      <c r="B71" s="32"/>
      <c r="C71" s="32"/>
      <c r="D71" s="31"/>
    </row>
    <row r="72" spans="1:4" ht="12.75">
      <c r="A72" s="32"/>
      <c r="B72" s="32"/>
      <c r="C72" s="32"/>
      <c r="D72" s="31"/>
    </row>
    <row r="73" spans="1:4" ht="12.75">
      <c r="A73" s="32"/>
      <c r="B73" s="32"/>
      <c r="C73" s="32"/>
      <c r="D73" s="31"/>
    </row>
    <row r="74" spans="1:4" ht="12.75">
      <c r="A74" s="32"/>
      <c r="B74" s="32"/>
      <c r="C74" s="32"/>
      <c r="D74" s="31"/>
    </row>
    <row r="75" spans="1:4" ht="12.75">
      <c r="A75" s="32"/>
      <c r="B75" s="32"/>
      <c r="C75" s="32"/>
      <c r="D75" s="31"/>
    </row>
    <row r="76" spans="1:4" ht="12.75">
      <c r="A76" s="32"/>
      <c r="B76" s="32"/>
      <c r="C76" s="32"/>
      <c r="D76" s="31"/>
    </row>
    <row r="77" spans="1:4" ht="12.75">
      <c r="A77" s="32"/>
      <c r="B77" s="32"/>
      <c r="C77" s="32"/>
      <c r="D77" s="31"/>
    </row>
    <row r="78" spans="1:4" ht="12.75">
      <c r="A78" s="32"/>
      <c r="B78" s="32"/>
      <c r="C78" s="32"/>
      <c r="D78" s="31"/>
    </row>
    <row r="79" spans="1:4" ht="12.75">
      <c r="A79" s="32"/>
      <c r="B79" s="32"/>
      <c r="C79" s="32"/>
      <c r="D79" s="31"/>
    </row>
    <row r="80" spans="1:4" ht="12.75">
      <c r="A80" s="32"/>
      <c r="B80" s="32"/>
      <c r="C80" s="32"/>
      <c r="D80" s="31"/>
    </row>
    <row r="81" spans="1:4" ht="12.75">
      <c r="A81" s="32"/>
      <c r="B81" s="32"/>
      <c r="C81" s="32"/>
      <c r="D81" s="31"/>
    </row>
    <row r="82" spans="1:4" ht="12.75">
      <c r="A82" s="32"/>
      <c r="B82" s="32"/>
      <c r="C82" s="32"/>
      <c r="D82" s="31"/>
    </row>
    <row r="83" spans="1:4" ht="12.75">
      <c r="A83" s="32"/>
      <c r="B83" s="32"/>
      <c r="C83" s="32"/>
      <c r="D83" s="31"/>
    </row>
    <row r="84" spans="1:4" ht="12.75">
      <c r="A84" s="32"/>
      <c r="B84" s="32"/>
      <c r="C84" s="32"/>
      <c r="D84" s="31"/>
    </row>
    <row r="85" spans="1:4" ht="12.75">
      <c r="A85" s="32"/>
      <c r="B85" s="32"/>
      <c r="C85" s="32"/>
      <c r="D85" s="31"/>
    </row>
    <row r="86" spans="1:4" ht="12.75">
      <c r="A86" s="32"/>
      <c r="B86" s="32"/>
      <c r="C86" s="32"/>
      <c r="D86" s="31"/>
    </row>
    <row r="87" spans="1:4" ht="12.75">
      <c r="A87" s="32"/>
      <c r="B87" s="32"/>
      <c r="C87" s="32"/>
      <c r="D87" s="31"/>
    </row>
    <row r="88" spans="1:4" ht="12.75">
      <c r="A88" s="32"/>
      <c r="B88" s="32"/>
      <c r="C88" s="32"/>
      <c r="D88" s="31"/>
    </row>
  </sheetData>
  <sheetProtection/>
  <autoFilter ref="Q16:R49"/>
  <mergeCells count="25">
    <mergeCell ref="D6:P6"/>
    <mergeCell ref="D4:N4"/>
    <mergeCell ref="D5:N5"/>
    <mergeCell ref="D7:P7"/>
    <mergeCell ref="I12:I15"/>
    <mergeCell ref="G13:G15"/>
    <mergeCell ref="O13:O15"/>
    <mergeCell ref="N12:O12"/>
    <mergeCell ref="A11:A15"/>
    <mergeCell ref="D11:D15"/>
    <mergeCell ref="C11:C15"/>
    <mergeCell ref="J12:J15"/>
    <mergeCell ref="H13:H15"/>
    <mergeCell ref="E12:E15"/>
    <mergeCell ref="G12:H12"/>
    <mergeCell ref="B11:B15"/>
    <mergeCell ref="F12:F15"/>
    <mergeCell ref="E11:I11"/>
    <mergeCell ref="Q11:Q15"/>
    <mergeCell ref="N13:N15"/>
    <mergeCell ref="L13:L15"/>
    <mergeCell ref="M12:M15"/>
    <mergeCell ref="P12:P15"/>
    <mergeCell ref="J11:P11"/>
    <mergeCell ref="K12:K15"/>
  </mergeCells>
  <printOptions/>
  <pageMargins left="0.5118110236220472" right="0.11811023622047245" top="0.5905511811023623" bottom="0.3937007874015748" header="0.4330708661417323" footer="0.5118110236220472"/>
  <pageSetup fitToHeight="20" fitToWidth="1" horizontalDpi="600" verticalDpi="600" orientation="landscape" paperSize="9" scale="5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115" zoomScaleNormal="115" zoomScalePageLayoutView="0" workbookViewId="0" topLeftCell="A1">
      <selection activeCell="E2" sqref="E2:G5"/>
    </sheetView>
  </sheetViews>
  <sheetFormatPr defaultColWidth="9.140625" defaultRowHeight="12.75"/>
  <cols>
    <col min="1" max="1" width="11.28125" style="0" customWidth="1"/>
    <col min="2" max="2" width="30.8515625" style="0" customWidth="1"/>
    <col min="3" max="3" width="14.140625" style="0" customWidth="1"/>
    <col min="4" max="4" width="13.8515625" style="0" customWidth="1"/>
    <col min="5" max="5" width="13.7109375" style="0" customWidth="1"/>
    <col min="6" max="6" width="14.421875" style="0" customWidth="1"/>
    <col min="8" max="8" width="12.28125" style="0" bestFit="1" customWidth="1"/>
  </cols>
  <sheetData>
    <row r="1" spans="1:6" ht="13.5" customHeight="1">
      <c r="A1" s="15"/>
      <c r="B1" s="15"/>
      <c r="C1" s="15"/>
      <c r="D1" s="15"/>
      <c r="E1" s="15"/>
      <c r="F1" s="15"/>
    </row>
    <row r="2" spans="1:6" ht="13.5" customHeight="1">
      <c r="A2" s="15"/>
      <c r="B2" s="15"/>
      <c r="C2" s="16"/>
      <c r="D2" s="15"/>
      <c r="E2" s="132" t="s">
        <v>193</v>
      </c>
      <c r="F2" s="133"/>
    </row>
    <row r="3" spans="1:7" ht="13.5" customHeight="1">
      <c r="A3" s="15"/>
      <c r="B3" s="15"/>
      <c r="C3" s="1"/>
      <c r="D3" s="15"/>
      <c r="E3" s="133" t="s">
        <v>218</v>
      </c>
      <c r="F3" s="134"/>
      <c r="G3" s="6"/>
    </row>
    <row r="4" spans="1:7" ht="13.5" customHeight="1">
      <c r="A4" s="15"/>
      <c r="B4" s="15"/>
      <c r="C4" s="1"/>
      <c r="D4" s="15"/>
      <c r="E4" s="78" t="s">
        <v>215</v>
      </c>
      <c r="F4" s="134"/>
      <c r="G4" s="40"/>
    </row>
    <row r="5" spans="1:7" ht="13.5" customHeight="1">
      <c r="A5" s="15"/>
      <c r="B5" s="15"/>
      <c r="C5" s="1"/>
      <c r="D5" s="15"/>
      <c r="E5" s="78" t="s">
        <v>253</v>
      </c>
      <c r="F5" s="134"/>
      <c r="G5" s="40"/>
    </row>
    <row r="6" spans="1:7" ht="13.5" customHeight="1">
      <c r="A6" s="15"/>
      <c r="B6" s="15"/>
      <c r="C6" s="1"/>
      <c r="D6" s="15"/>
      <c r="E6" s="17"/>
      <c r="F6" s="3"/>
      <c r="G6" s="1"/>
    </row>
    <row r="7" spans="1:6" ht="13.5" customHeight="1">
      <c r="A7" s="104"/>
      <c r="B7" s="105"/>
      <c r="C7" s="105"/>
      <c r="D7" s="105"/>
      <c r="E7" s="105"/>
      <c r="F7" s="105"/>
    </row>
    <row r="8" spans="2:6" ht="18.75">
      <c r="B8" s="241" t="s">
        <v>217</v>
      </c>
      <c r="C8" s="241"/>
      <c r="D8" s="241"/>
      <c r="E8" s="241"/>
      <c r="F8" s="241"/>
    </row>
    <row r="9" spans="1:6" ht="13.5" thickBot="1">
      <c r="A9" s="129" t="s">
        <v>252</v>
      </c>
      <c r="B9" s="15"/>
      <c r="C9" s="15"/>
      <c r="D9" s="15"/>
      <c r="E9" s="15"/>
      <c r="F9" s="15"/>
    </row>
    <row r="10" spans="1:6" ht="12.75">
      <c r="A10" s="104" t="s">
        <v>77</v>
      </c>
      <c r="B10" s="15"/>
      <c r="C10" s="41"/>
      <c r="D10" s="15"/>
      <c r="E10" s="15"/>
      <c r="F10" s="41" t="s">
        <v>131</v>
      </c>
    </row>
    <row r="11" spans="1:6" ht="12.75">
      <c r="A11" s="104"/>
      <c r="B11" s="15"/>
      <c r="C11" s="41"/>
      <c r="D11" s="15"/>
      <c r="E11" s="15"/>
      <c r="F11" s="41"/>
    </row>
    <row r="12" spans="1:6" ht="12.75" customHeight="1">
      <c r="A12" s="242" t="s">
        <v>132</v>
      </c>
      <c r="B12" s="242" t="s">
        <v>176</v>
      </c>
      <c r="C12" s="242" t="s">
        <v>143</v>
      </c>
      <c r="D12" s="242" t="s">
        <v>72</v>
      </c>
      <c r="E12" s="242" t="s">
        <v>133</v>
      </c>
      <c r="F12" s="242"/>
    </row>
    <row r="13" spans="1:6" ht="12.75" customHeight="1">
      <c r="A13" s="242"/>
      <c r="B13" s="242"/>
      <c r="C13" s="242"/>
      <c r="D13" s="242"/>
      <c r="E13" s="242" t="s">
        <v>145</v>
      </c>
      <c r="F13" s="242" t="s">
        <v>147</v>
      </c>
    </row>
    <row r="14" spans="1:6" ht="24.75" customHeight="1">
      <c r="A14" s="242"/>
      <c r="B14" s="242"/>
      <c r="C14" s="242"/>
      <c r="D14" s="242"/>
      <c r="E14" s="242"/>
      <c r="F14" s="242"/>
    </row>
    <row r="15" spans="1:6" ht="12.75">
      <c r="A15" s="42" t="s">
        <v>73</v>
      </c>
      <c r="B15" s="43" t="s">
        <v>74</v>
      </c>
      <c r="C15" s="42">
        <v>3</v>
      </c>
      <c r="D15" s="43">
        <v>4</v>
      </c>
      <c r="E15" s="43">
        <v>5</v>
      </c>
      <c r="F15" s="108">
        <v>6</v>
      </c>
    </row>
    <row r="16" spans="1:6" ht="17.25" customHeight="1">
      <c r="A16" s="240" t="s">
        <v>186</v>
      </c>
      <c r="B16" s="240"/>
      <c r="C16" s="82"/>
      <c r="D16" s="82"/>
      <c r="E16" s="82"/>
      <c r="F16" s="82"/>
    </row>
    <row r="17" spans="1:6" ht="27" customHeight="1">
      <c r="A17" s="44">
        <v>200000</v>
      </c>
      <c r="B17" s="45" t="s">
        <v>75</v>
      </c>
      <c r="C17" s="46">
        <f>C18</f>
        <v>0</v>
      </c>
      <c r="D17" s="46">
        <f>D18</f>
        <v>-1000000</v>
      </c>
      <c r="E17" s="46">
        <f>E18</f>
        <v>1000000</v>
      </c>
      <c r="F17" s="46">
        <f>F18</f>
        <v>1000000</v>
      </c>
    </row>
    <row r="18" spans="1:6" ht="29.25" customHeight="1">
      <c r="A18" s="47">
        <v>208000</v>
      </c>
      <c r="B18" s="48" t="s">
        <v>76</v>
      </c>
      <c r="C18" s="46">
        <f>C19-C20</f>
        <v>0</v>
      </c>
      <c r="D18" s="46">
        <f>D19-D20+D21</f>
        <v>-1000000</v>
      </c>
      <c r="E18" s="46">
        <f>E19-E20+E21</f>
        <v>1000000</v>
      </c>
      <c r="F18" s="46">
        <f>F19-F20+F21</f>
        <v>1000000</v>
      </c>
    </row>
    <row r="19" spans="1:6" ht="21" customHeight="1" hidden="1">
      <c r="A19" s="49">
        <v>208100</v>
      </c>
      <c r="B19" s="50" t="s">
        <v>78</v>
      </c>
      <c r="C19" s="51">
        <f>D19+E19</f>
        <v>0</v>
      </c>
      <c r="D19" s="51"/>
      <c r="E19" s="52"/>
      <c r="F19" s="52"/>
    </row>
    <row r="20" spans="1:8" ht="0.75" customHeight="1">
      <c r="A20" s="49">
        <v>208200</v>
      </c>
      <c r="B20" s="50" t="s">
        <v>79</v>
      </c>
      <c r="C20" s="51">
        <f>D20+E20</f>
        <v>0</v>
      </c>
      <c r="D20" s="51"/>
      <c r="E20" s="52"/>
      <c r="F20" s="52"/>
      <c r="H20" s="38"/>
    </row>
    <row r="21" spans="1:6" ht="41.25" customHeight="1">
      <c r="A21" s="84">
        <v>208400</v>
      </c>
      <c r="B21" s="85" t="s">
        <v>190</v>
      </c>
      <c r="C21" s="86">
        <f>D21+E21</f>
        <v>0</v>
      </c>
      <c r="D21" s="86">
        <v>-1000000</v>
      </c>
      <c r="E21" s="52">
        <v>1000000</v>
      </c>
      <c r="F21" s="52">
        <f>E21</f>
        <v>1000000</v>
      </c>
    </row>
    <row r="22" spans="1:6" ht="24.75" customHeight="1">
      <c r="A22" s="83" t="s">
        <v>187</v>
      </c>
      <c r="B22" s="53" t="s">
        <v>188</v>
      </c>
      <c r="C22" s="54">
        <f>C17</f>
        <v>0</v>
      </c>
      <c r="D22" s="54">
        <f>D17</f>
        <v>-1000000</v>
      </c>
      <c r="E22" s="54">
        <f>E17</f>
        <v>1000000</v>
      </c>
      <c r="F22" s="54">
        <f>F17</f>
        <v>1000000</v>
      </c>
    </row>
    <row r="23" spans="1:6" ht="21.75" customHeight="1">
      <c r="A23" s="240" t="s">
        <v>189</v>
      </c>
      <c r="B23" s="240"/>
      <c r="C23" s="55"/>
      <c r="D23" s="55"/>
      <c r="E23" s="55"/>
      <c r="F23" s="55"/>
    </row>
    <row r="24" spans="1:9" ht="36.75" customHeight="1">
      <c r="A24" s="44">
        <v>600000</v>
      </c>
      <c r="B24" s="45" t="s">
        <v>80</v>
      </c>
      <c r="C24" s="46">
        <f>C25</f>
        <v>0</v>
      </c>
      <c r="D24" s="46">
        <f>D25</f>
        <v>-1000000</v>
      </c>
      <c r="E24" s="46">
        <f>E25</f>
        <v>1000000</v>
      </c>
      <c r="F24" s="46">
        <f>F25</f>
        <v>1000000</v>
      </c>
      <c r="I24" t="s">
        <v>82</v>
      </c>
    </row>
    <row r="25" spans="1:6" ht="28.5" customHeight="1">
      <c r="A25" s="47">
        <v>602000</v>
      </c>
      <c r="B25" s="48" t="s">
        <v>191</v>
      </c>
      <c r="C25" s="46">
        <f>C26-C27</f>
        <v>0</v>
      </c>
      <c r="D25" s="46">
        <f>D26-D27+D28</f>
        <v>-1000000</v>
      </c>
      <c r="E25" s="46">
        <f>E26-E27+E28</f>
        <v>1000000</v>
      </c>
      <c r="F25" s="46">
        <f>F26-F27+F28</f>
        <v>1000000</v>
      </c>
    </row>
    <row r="26" spans="1:6" ht="22.5" customHeight="1" hidden="1">
      <c r="A26" s="49">
        <v>602100</v>
      </c>
      <c r="B26" s="50" t="s">
        <v>78</v>
      </c>
      <c r="C26" s="51">
        <f>D26+E26</f>
        <v>0</v>
      </c>
      <c r="D26" s="51"/>
      <c r="E26" s="52"/>
      <c r="F26" s="52"/>
    </row>
    <row r="27" spans="1:6" ht="22.5" customHeight="1" hidden="1">
      <c r="A27" s="49">
        <v>602200</v>
      </c>
      <c r="B27" s="50" t="s">
        <v>79</v>
      </c>
      <c r="C27" s="51">
        <f>D27+E27</f>
        <v>0</v>
      </c>
      <c r="D27" s="51"/>
      <c r="E27" s="52"/>
      <c r="F27" s="52"/>
    </row>
    <row r="28" spans="1:6" ht="40.5" customHeight="1">
      <c r="A28" s="84">
        <v>602400</v>
      </c>
      <c r="B28" s="85" t="s">
        <v>190</v>
      </c>
      <c r="C28" s="86">
        <f>D28+E28</f>
        <v>0</v>
      </c>
      <c r="D28" s="86">
        <v>-1000000</v>
      </c>
      <c r="E28" s="52">
        <v>1000000</v>
      </c>
      <c r="F28" s="52">
        <f>E28</f>
        <v>1000000</v>
      </c>
    </row>
    <row r="29" spans="1:6" ht="24.75" customHeight="1">
      <c r="A29" s="83" t="s">
        <v>187</v>
      </c>
      <c r="B29" s="53" t="s">
        <v>188</v>
      </c>
      <c r="C29" s="54">
        <f>C25</f>
        <v>0</v>
      </c>
      <c r="D29" s="54">
        <f>D25</f>
        <v>-1000000</v>
      </c>
      <c r="E29" s="54">
        <f>SUM(E24)</f>
        <v>1000000</v>
      </c>
      <c r="F29" s="54">
        <f>SUM(F24)</f>
        <v>1000000</v>
      </c>
    </row>
    <row r="30" spans="1:6" ht="12.75">
      <c r="A30" s="15"/>
      <c r="B30" s="15"/>
      <c r="C30" s="15"/>
      <c r="D30" s="15"/>
      <c r="E30" s="15"/>
      <c r="F30" s="15"/>
    </row>
  </sheetData>
  <sheetProtection/>
  <mergeCells count="10">
    <mergeCell ref="A16:B16"/>
    <mergeCell ref="A23:B23"/>
    <mergeCell ref="B8:F8"/>
    <mergeCell ref="A12:A14"/>
    <mergeCell ref="B12:B14"/>
    <mergeCell ref="D12:D14"/>
    <mergeCell ref="E12:F12"/>
    <mergeCell ref="E13:E14"/>
    <mergeCell ref="F13:F14"/>
    <mergeCell ref="C12:C14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3"/>
  <sheetViews>
    <sheetView zoomScale="115" zoomScaleNormal="115" zoomScalePageLayoutView="0" workbookViewId="0" topLeftCell="A7">
      <selection activeCell="D21" sqref="D21"/>
    </sheetView>
  </sheetViews>
  <sheetFormatPr defaultColWidth="9.140625" defaultRowHeight="12.75"/>
  <cols>
    <col min="1" max="1" width="10.00390625" style="110" customWidth="1"/>
    <col min="2" max="2" width="41.00390625" style="110" customWidth="1"/>
    <col min="3" max="3" width="16.8515625" style="110" customWidth="1"/>
    <col min="4" max="4" width="16.7109375" style="110" customWidth="1"/>
    <col min="5" max="6" width="14.7109375" style="110" customWidth="1"/>
    <col min="7" max="16384" width="9.140625" style="110" customWidth="1"/>
  </cols>
  <sheetData>
    <row r="2" ht="12.75">
      <c r="D2" t="s">
        <v>192</v>
      </c>
    </row>
    <row r="3" ht="12.75">
      <c r="D3" t="s">
        <v>218</v>
      </c>
    </row>
    <row r="4" ht="12.75">
      <c r="D4" s="3" t="s">
        <v>215</v>
      </c>
    </row>
    <row r="5" ht="12.75">
      <c r="D5" s="3" t="s">
        <v>214</v>
      </c>
    </row>
    <row r="6" spans="1:6" ht="25.5" customHeight="1">
      <c r="A6" s="243" t="s">
        <v>216</v>
      </c>
      <c r="B6" s="244"/>
      <c r="C6" s="244"/>
      <c r="D6" s="244"/>
      <c r="E6" s="244"/>
      <c r="F6" s="244"/>
    </row>
    <row r="7" spans="1:6" ht="25.5" customHeight="1" thickBot="1">
      <c r="A7" s="131" t="s">
        <v>213</v>
      </c>
      <c r="B7" s="111"/>
      <c r="C7" s="111"/>
      <c r="D7" s="111"/>
      <c r="E7" s="111"/>
      <c r="F7" s="111"/>
    </row>
    <row r="8" spans="1:6" ht="12.75">
      <c r="A8" s="104" t="s">
        <v>77</v>
      </c>
      <c r="F8" s="112" t="s">
        <v>197</v>
      </c>
    </row>
    <row r="9" spans="1:6" ht="12.75" customHeight="1">
      <c r="A9" s="245" t="s">
        <v>132</v>
      </c>
      <c r="B9" s="245" t="s">
        <v>198</v>
      </c>
      <c r="C9" s="248" t="s">
        <v>143</v>
      </c>
      <c r="D9" s="245" t="s">
        <v>72</v>
      </c>
      <c r="E9" s="251" t="s">
        <v>133</v>
      </c>
      <c r="F9" s="252"/>
    </row>
    <row r="10" spans="1:6" ht="12.75" customHeight="1">
      <c r="A10" s="246"/>
      <c r="B10" s="246"/>
      <c r="C10" s="249"/>
      <c r="D10" s="246"/>
      <c r="E10" s="245" t="s">
        <v>145</v>
      </c>
      <c r="F10" s="253" t="s">
        <v>147</v>
      </c>
    </row>
    <row r="11" spans="1:6" ht="25.5" customHeight="1">
      <c r="A11" s="247"/>
      <c r="B11" s="247"/>
      <c r="C11" s="250"/>
      <c r="D11" s="247"/>
      <c r="E11" s="247"/>
      <c r="F11" s="254"/>
    </row>
    <row r="12" spans="1:7" ht="12.75">
      <c r="A12" s="114">
        <v>1</v>
      </c>
      <c r="B12" s="114">
        <v>2</v>
      </c>
      <c r="C12" s="122">
        <v>3</v>
      </c>
      <c r="D12" s="114">
        <v>4</v>
      </c>
      <c r="E12" s="114">
        <v>5</v>
      </c>
      <c r="F12" s="113">
        <v>6</v>
      </c>
      <c r="G12" s="115"/>
    </row>
    <row r="13" spans="1:6" ht="12.75">
      <c r="A13" s="116">
        <v>10000000</v>
      </c>
      <c r="B13" s="36" t="s">
        <v>139</v>
      </c>
      <c r="C13" s="123">
        <f aca="true" t="shared" si="0" ref="C13:C44">D13+E13</f>
        <v>0</v>
      </c>
      <c r="D13" s="117">
        <f>D14+D22+D27+D33</f>
        <v>0</v>
      </c>
      <c r="E13" s="117">
        <v>0</v>
      </c>
      <c r="F13" s="117">
        <v>0</v>
      </c>
    </row>
    <row r="14" spans="1:6" ht="38.25">
      <c r="A14" s="116">
        <v>11000000</v>
      </c>
      <c r="B14" s="36" t="s">
        <v>140</v>
      </c>
      <c r="C14" s="123">
        <f t="shared" si="0"/>
        <v>0</v>
      </c>
      <c r="D14" s="117">
        <f>D15+D20</f>
        <v>0</v>
      </c>
      <c r="E14" s="117">
        <v>0</v>
      </c>
      <c r="F14" s="117">
        <v>0</v>
      </c>
    </row>
    <row r="15" spans="1:6" ht="12.75">
      <c r="A15" s="116">
        <v>11010000</v>
      </c>
      <c r="B15" s="36" t="s">
        <v>141</v>
      </c>
      <c r="C15" s="123">
        <f t="shared" si="0"/>
        <v>0</v>
      </c>
      <c r="D15" s="117">
        <f>SUM(D16:D19)</f>
        <v>0</v>
      </c>
      <c r="E15" s="117">
        <v>0</v>
      </c>
      <c r="F15" s="117">
        <v>0</v>
      </c>
    </row>
    <row r="16" spans="1:6" ht="51">
      <c r="A16" s="118">
        <v>11010100</v>
      </c>
      <c r="B16" s="119" t="s">
        <v>156</v>
      </c>
      <c r="C16" s="124">
        <f t="shared" si="0"/>
        <v>0</v>
      </c>
      <c r="D16" s="120"/>
      <c r="E16" s="120">
        <v>0</v>
      </c>
      <c r="F16" s="120">
        <v>0</v>
      </c>
    </row>
    <row r="17" spans="1:6" ht="76.5">
      <c r="A17" s="118">
        <v>11010200</v>
      </c>
      <c r="B17" s="119" t="s">
        <v>158</v>
      </c>
      <c r="C17" s="124">
        <f t="shared" si="0"/>
        <v>0</v>
      </c>
      <c r="D17" s="120"/>
      <c r="E17" s="120">
        <v>0</v>
      </c>
      <c r="F17" s="120">
        <v>0</v>
      </c>
    </row>
    <row r="18" spans="1:6" ht="51">
      <c r="A18" s="118">
        <v>11010400</v>
      </c>
      <c r="B18" s="119" t="s">
        <v>159</v>
      </c>
      <c r="C18" s="124">
        <f t="shared" si="0"/>
        <v>0</v>
      </c>
      <c r="D18" s="120"/>
      <c r="E18" s="120">
        <v>0</v>
      </c>
      <c r="F18" s="120">
        <v>0</v>
      </c>
    </row>
    <row r="19" spans="1:6" ht="38.25">
      <c r="A19" s="118">
        <v>11010500</v>
      </c>
      <c r="B19" s="119" t="s">
        <v>160</v>
      </c>
      <c r="C19" s="124">
        <f t="shared" si="0"/>
        <v>0</v>
      </c>
      <c r="D19" s="120"/>
      <c r="E19" s="120">
        <v>0</v>
      </c>
      <c r="F19" s="120">
        <v>0</v>
      </c>
    </row>
    <row r="20" spans="1:6" ht="12.75">
      <c r="A20" s="116">
        <v>11020000</v>
      </c>
      <c r="B20" s="36" t="s">
        <v>199</v>
      </c>
      <c r="C20" s="123">
        <f t="shared" si="0"/>
        <v>0</v>
      </c>
      <c r="D20" s="117">
        <f>SUM(D21)</f>
        <v>0</v>
      </c>
      <c r="E20" s="117">
        <v>0</v>
      </c>
      <c r="F20" s="117">
        <v>0</v>
      </c>
    </row>
    <row r="21" spans="1:6" ht="25.5">
      <c r="A21" s="118">
        <v>11020200</v>
      </c>
      <c r="B21" s="119" t="s">
        <v>200</v>
      </c>
      <c r="C21" s="124">
        <f t="shared" si="0"/>
        <v>0</v>
      </c>
      <c r="D21" s="120"/>
      <c r="E21" s="120">
        <v>0</v>
      </c>
      <c r="F21" s="120">
        <v>0</v>
      </c>
    </row>
    <row r="22" spans="1:6" ht="25.5">
      <c r="A22" s="116">
        <v>13000000</v>
      </c>
      <c r="B22" s="36" t="s">
        <v>201</v>
      </c>
      <c r="C22" s="123">
        <f t="shared" si="0"/>
        <v>0</v>
      </c>
      <c r="D22" s="117">
        <f>D23+D25</f>
        <v>0</v>
      </c>
      <c r="E22" s="117">
        <v>0</v>
      </c>
      <c r="F22" s="117">
        <v>0</v>
      </c>
    </row>
    <row r="23" spans="1:6" ht="25.5">
      <c r="A23" s="116">
        <v>13010000</v>
      </c>
      <c r="B23" s="36" t="s">
        <v>202</v>
      </c>
      <c r="C23" s="123">
        <f t="shared" si="0"/>
        <v>0</v>
      </c>
      <c r="D23" s="117">
        <f>SUM(D24)</f>
        <v>0</v>
      </c>
      <c r="E23" s="117">
        <v>0</v>
      </c>
      <c r="F23" s="117">
        <v>0</v>
      </c>
    </row>
    <row r="24" spans="1:6" ht="63.75">
      <c r="A24" s="118">
        <v>13010200</v>
      </c>
      <c r="B24" s="119" t="s">
        <v>203</v>
      </c>
      <c r="C24" s="124">
        <f t="shared" si="0"/>
        <v>0</v>
      </c>
      <c r="D24" s="120"/>
      <c r="E24" s="120">
        <v>0</v>
      </c>
      <c r="F24" s="120">
        <v>0</v>
      </c>
    </row>
    <row r="25" spans="1:6" ht="12.75">
      <c r="A25" s="116">
        <v>13030000</v>
      </c>
      <c r="B25" s="36" t="s">
        <v>204</v>
      </c>
      <c r="C25" s="123">
        <f t="shared" si="0"/>
        <v>0</v>
      </c>
      <c r="D25" s="117">
        <f>SUM(D26)</f>
        <v>0</v>
      </c>
      <c r="E25" s="117">
        <v>0</v>
      </c>
      <c r="F25" s="117">
        <v>0</v>
      </c>
    </row>
    <row r="26" spans="1:6" ht="38.25">
      <c r="A26" s="118">
        <v>13030100</v>
      </c>
      <c r="B26" s="119" t="s">
        <v>205</v>
      </c>
      <c r="C26" s="124">
        <f t="shared" si="0"/>
        <v>0</v>
      </c>
      <c r="D26" s="120"/>
      <c r="E26" s="120">
        <v>0</v>
      </c>
      <c r="F26" s="120">
        <v>0</v>
      </c>
    </row>
    <row r="27" spans="1:6" ht="12.75">
      <c r="A27" s="116">
        <v>14000000</v>
      </c>
      <c r="B27" s="36" t="s">
        <v>206</v>
      </c>
      <c r="C27" s="123">
        <f t="shared" si="0"/>
        <v>0</v>
      </c>
      <c r="D27" s="117">
        <f>D28+D30+D32</f>
        <v>0</v>
      </c>
      <c r="E27" s="117">
        <v>0</v>
      </c>
      <c r="F27" s="117">
        <v>0</v>
      </c>
    </row>
    <row r="28" spans="1:6" ht="25.5">
      <c r="A28" s="116">
        <v>14020000</v>
      </c>
      <c r="B28" s="36" t="s">
        <v>207</v>
      </c>
      <c r="C28" s="123">
        <f t="shared" si="0"/>
        <v>0</v>
      </c>
      <c r="D28" s="117">
        <f>SUM(D29)</f>
        <v>0</v>
      </c>
      <c r="E28" s="117">
        <v>0</v>
      </c>
      <c r="F28" s="117">
        <v>0</v>
      </c>
    </row>
    <row r="29" spans="1:6" ht="12.75">
      <c r="A29" s="118">
        <v>14021900</v>
      </c>
      <c r="B29" s="119" t="s">
        <v>208</v>
      </c>
      <c r="C29" s="124">
        <f t="shared" si="0"/>
        <v>0</v>
      </c>
      <c r="D29" s="120"/>
      <c r="E29" s="120">
        <v>0</v>
      </c>
      <c r="F29" s="120">
        <v>0</v>
      </c>
    </row>
    <row r="30" spans="1:6" ht="38.25">
      <c r="A30" s="116">
        <v>14030000</v>
      </c>
      <c r="B30" s="36" t="s">
        <v>209</v>
      </c>
      <c r="C30" s="123">
        <f t="shared" si="0"/>
        <v>0</v>
      </c>
      <c r="D30" s="117">
        <f>SUM(D31)</f>
        <v>0</v>
      </c>
      <c r="E30" s="117">
        <v>0</v>
      </c>
      <c r="F30" s="117">
        <v>0</v>
      </c>
    </row>
    <row r="31" spans="1:6" ht="12.75">
      <c r="A31" s="118">
        <v>14031900</v>
      </c>
      <c r="B31" s="119" t="s">
        <v>208</v>
      </c>
      <c r="C31" s="124">
        <f t="shared" si="0"/>
        <v>0</v>
      </c>
      <c r="D31" s="120"/>
      <c r="E31" s="120">
        <v>0</v>
      </c>
      <c r="F31" s="120">
        <v>0</v>
      </c>
    </row>
    <row r="32" spans="1:6" ht="38.25">
      <c r="A32" s="118">
        <v>14040000</v>
      </c>
      <c r="B32" s="119" t="s">
        <v>210</v>
      </c>
      <c r="C32" s="124">
        <f t="shared" si="0"/>
        <v>0</v>
      </c>
      <c r="D32" s="120"/>
      <c r="E32" s="120">
        <v>0</v>
      </c>
      <c r="F32" s="120">
        <v>0</v>
      </c>
    </row>
    <row r="33" spans="1:6" ht="12.75">
      <c r="A33" s="116">
        <v>18000000</v>
      </c>
      <c r="B33" s="36" t="s">
        <v>211</v>
      </c>
      <c r="C33" s="123">
        <f t="shared" si="0"/>
        <v>0</v>
      </c>
      <c r="D33" s="117">
        <f>D34+D45</f>
        <v>0</v>
      </c>
      <c r="E33" s="117">
        <v>0</v>
      </c>
      <c r="F33" s="117">
        <v>0</v>
      </c>
    </row>
    <row r="34" spans="1:6" ht="12.75">
      <c r="A34" s="116">
        <v>18010000</v>
      </c>
      <c r="B34" s="36" t="s">
        <v>212</v>
      </c>
      <c r="C34" s="123">
        <f t="shared" si="0"/>
        <v>0</v>
      </c>
      <c r="D34" s="117">
        <f>SUM(D35:D44)</f>
        <v>0</v>
      </c>
      <c r="E34" s="117">
        <v>0</v>
      </c>
      <c r="F34" s="117">
        <v>0</v>
      </c>
    </row>
    <row r="35" spans="1:6" ht="51">
      <c r="A35" s="118">
        <v>18010100</v>
      </c>
      <c r="B35" s="119" t="s">
        <v>0</v>
      </c>
      <c r="C35" s="124">
        <f t="shared" si="0"/>
        <v>0</v>
      </c>
      <c r="D35" s="120"/>
      <c r="E35" s="120">
        <v>0</v>
      </c>
      <c r="F35" s="120">
        <v>0</v>
      </c>
    </row>
    <row r="36" spans="1:6" ht="51">
      <c r="A36" s="118">
        <v>18010200</v>
      </c>
      <c r="B36" s="119" t="s">
        <v>1</v>
      </c>
      <c r="C36" s="124">
        <f t="shared" si="0"/>
        <v>0</v>
      </c>
      <c r="D36" s="120"/>
      <c r="E36" s="120">
        <v>0</v>
      </c>
      <c r="F36" s="120">
        <v>0</v>
      </c>
    </row>
    <row r="37" spans="1:6" ht="51">
      <c r="A37" s="118">
        <v>18010300</v>
      </c>
      <c r="B37" s="119" t="s">
        <v>2</v>
      </c>
      <c r="C37" s="124">
        <f t="shared" si="0"/>
        <v>0</v>
      </c>
      <c r="D37" s="120"/>
      <c r="E37" s="120">
        <v>0</v>
      </c>
      <c r="F37" s="120">
        <v>0</v>
      </c>
    </row>
    <row r="38" spans="1:6" ht="51">
      <c r="A38" s="118">
        <v>18010400</v>
      </c>
      <c r="B38" s="119" t="s">
        <v>3</v>
      </c>
      <c r="C38" s="124">
        <f t="shared" si="0"/>
        <v>0</v>
      </c>
      <c r="D38" s="120"/>
      <c r="E38" s="120">
        <v>0</v>
      </c>
      <c r="F38" s="120">
        <v>0</v>
      </c>
    </row>
    <row r="39" spans="1:6" ht="12.75">
      <c r="A39" s="118">
        <v>18010500</v>
      </c>
      <c r="B39" s="119" t="s">
        <v>4</v>
      </c>
      <c r="C39" s="124">
        <f t="shared" si="0"/>
        <v>0</v>
      </c>
      <c r="D39" s="120"/>
      <c r="E39" s="120">
        <v>0</v>
      </c>
      <c r="F39" s="120">
        <v>0</v>
      </c>
    </row>
    <row r="40" spans="1:6" ht="12.75">
      <c r="A40" s="118">
        <v>18010600</v>
      </c>
      <c r="B40" s="119" t="s">
        <v>5</v>
      </c>
      <c r="C40" s="124">
        <f t="shared" si="0"/>
        <v>0</v>
      </c>
      <c r="D40" s="120"/>
      <c r="E40" s="120">
        <v>0</v>
      </c>
      <c r="F40" s="120">
        <v>0</v>
      </c>
    </row>
    <row r="41" spans="1:6" ht="12.75">
      <c r="A41" s="118">
        <v>18010700</v>
      </c>
      <c r="B41" s="119" t="s">
        <v>6</v>
      </c>
      <c r="C41" s="124">
        <f t="shared" si="0"/>
        <v>0</v>
      </c>
      <c r="D41" s="120"/>
      <c r="E41" s="120">
        <v>0</v>
      </c>
      <c r="F41" s="120">
        <v>0</v>
      </c>
    </row>
    <row r="42" spans="1:6" ht="12.75">
      <c r="A42" s="118">
        <v>18010900</v>
      </c>
      <c r="B42" s="119" t="s">
        <v>7</v>
      </c>
      <c r="C42" s="124">
        <f t="shared" si="0"/>
        <v>0</v>
      </c>
      <c r="D42" s="120"/>
      <c r="E42" s="120">
        <v>0</v>
      </c>
      <c r="F42" s="120">
        <v>0</v>
      </c>
    </row>
    <row r="43" spans="1:6" ht="12.75">
      <c r="A43" s="118">
        <v>18011000</v>
      </c>
      <c r="B43" s="119" t="s">
        <v>8</v>
      </c>
      <c r="C43" s="124">
        <f t="shared" si="0"/>
        <v>0</v>
      </c>
      <c r="D43" s="120"/>
      <c r="E43" s="120">
        <v>0</v>
      </c>
      <c r="F43" s="120">
        <v>0</v>
      </c>
    </row>
    <row r="44" spans="1:6" ht="12.75">
      <c r="A44" s="118">
        <v>18011100</v>
      </c>
      <c r="B44" s="119" t="s">
        <v>9</v>
      </c>
      <c r="C44" s="124">
        <f t="shared" si="0"/>
        <v>0</v>
      </c>
      <c r="D44" s="120"/>
      <c r="E44" s="120">
        <v>0</v>
      </c>
      <c r="F44" s="120">
        <v>0</v>
      </c>
    </row>
    <row r="45" spans="1:6" ht="12.75">
      <c r="A45" s="116">
        <v>18050000</v>
      </c>
      <c r="B45" s="36" t="s">
        <v>10</v>
      </c>
      <c r="C45" s="123">
        <f aca="true" t="shared" si="1" ref="C45:C76">D45+E45</f>
        <v>0</v>
      </c>
      <c r="D45" s="117">
        <f>SUM(D46:D48)</f>
        <v>0</v>
      </c>
      <c r="E45" s="117">
        <v>0</v>
      </c>
      <c r="F45" s="117">
        <v>0</v>
      </c>
    </row>
    <row r="46" spans="1:6" ht="12.75">
      <c r="A46" s="118">
        <v>18050300</v>
      </c>
      <c r="B46" s="119" t="s">
        <v>11</v>
      </c>
      <c r="C46" s="124">
        <f t="shared" si="1"/>
        <v>0</v>
      </c>
      <c r="D46" s="120"/>
      <c r="E46" s="120">
        <v>0</v>
      </c>
      <c r="F46" s="120">
        <v>0</v>
      </c>
    </row>
    <row r="47" spans="1:6" ht="12.75">
      <c r="A47" s="118">
        <v>18050400</v>
      </c>
      <c r="B47" s="119" t="s">
        <v>12</v>
      </c>
      <c r="C47" s="124">
        <f t="shared" si="1"/>
        <v>0</v>
      </c>
      <c r="D47" s="120"/>
      <c r="E47" s="120">
        <v>0</v>
      </c>
      <c r="F47" s="120">
        <v>0</v>
      </c>
    </row>
    <row r="48" spans="1:6" ht="63.75">
      <c r="A48" s="118">
        <v>18050500</v>
      </c>
      <c r="B48" s="119" t="s">
        <v>13</v>
      </c>
      <c r="C48" s="124">
        <f t="shared" si="1"/>
        <v>0</v>
      </c>
      <c r="D48" s="120"/>
      <c r="E48" s="120">
        <v>0</v>
      </c>
      <c r="F48" s="120">
        <v>0</v>
      </c>
    </row>
    <row r="49" spans="1:6" ht="12.75">
      <c r="A49" s="116">
        <v>20000000</v>
      </c>
      <c r="B49" s="36" t="s">
        <v>14</v>
      </c>
      <c r="C49" s="123">
        <f t="shared" si="1"/>
        <v>0</v>
      </c>
      <c r="D49" s="117">
        <f>D50+D56+D67</f>
        <v>0</v>
      </c>
      <c r="E49" s="117">
        <f>E50+E56+E67+E72</f>
        <v>0</v>
      </c>
      <c r="F49" s="117">
        <f>F50+F56+F66+F67+F72</f>
        <v>0</v>
      </c>
    </row>
    <row r="50" spans="1:6" ht="25.5">
      <c r="A50" s="116">
        <v>21000000</v>
      </c>
      <c r="B50" s="36" t="s">
        <v>15</v>
      </c>
      <c r="C50" s="123">
        <f t="shared" si="1"/>
        <v>0</v>
      </c>
      <c r="D50" s="117">
        <f>D51+D53</f>
        <v>0</v>
      </c>
      <c r="E50" s="117">
        <f>E51+E53</f>
        <v>0</v>
      </c>
      <c r="F50" s="117">
        <f>F51+F53</f>
        <v>0</v>
      </c>
    </row>
    <row r="51" spans="1:6" ht="89.25">
      <c r="A51" s="116">
        <v>21010000</v>
      </c>
      <c r="B51" s="36" t="s">
        <v>16</v>
      </c>
      <c r="C51" s="123">
        <f t="shared" si="1"/>
        <v>0</v>
      </c>
      <c r="D51" s="117">
        <f>SUM(D52)</f>
        <v>0</v>
      </c>
      <c r="E51" s="117">
        <f>SUM(E52)</f>
        <v>0</v>
      </c>
      <c r="F51" s="117">
        <f>SUM(F52)</f>
        <v>0</v>
      </c>
    </row>
    <row r="52" spans="1:6" ht="51">
      <c r="A52" s="118">
        <v>21010300</v>
      </c>
      <c r="B52" s="119" t="s">
        <v>17</v>
      </c>
      <c r="C52" s="124">
        <f t="shared" si="1"/>
        <v>0</v>
      </c>
      <c r="D52" s="120"/>
      <c r="E52" s="120">
        <v>0</v>
      </c>
      <c r="F52" s="120">
        <v>0</v>
      </c>
    </row>
    <row r="53" spans="1:6" ht="12.75">
      <c r="A53" s="116">
        <v>21080000</v>
      </c>
      <c r="B53" s="36" t="s">
        <v>18</v>
      </c>
      <c r="C53" s="123">
        <f t="shared" si="1"/>
        <v>0</v>
      </c>
      <c r="D53" s="117">
        <f>SUM(D54:D55)</f>
        <v>0</v>
      </c>
      <c r="E53" s="117">
        <f>SUM(E54:E55)</f>
        <v>0</v>
      </c>
      <c r="F53" s="117">
        <f>SUM(F54:F55)</f>
        <v>0</v>
      </c>
    </row>
    <row r="54" spans="1:6" ht="12.75">
      <c r="A54" s="118">
        <v>21081100</v>
      </c>
      <c r="B54" s="119" t="s">
        <v>19</v>
      </c>
      <c r="C54" s="124">
        <f t="shared" si="1"/>
        <v>0</v>
      </c>
      <c r="D54" s="120"/>
      <c r="E54" s="120">
        <v>0</v>
      </c>
      <c r="F54" s="120">
        <v>0</v>
      </c>
    </row>
    <row r="55" spans="1:6" ht="51">
      <c r="A55" s="118">
        <v>21081500</v>
      </c>
      <c r="B55" s="119" t="s">
        <v>20</v>
      </c>
      <c r="C55" s="124">
        <f t="shared" si="1"/>
        <v>0</v>
      </c>
      <c r="D55" s="120"/>
      <c r="E55" s="120">
        <v>0</v>
      </c>
      <c r="F55" s="120">
        <v>0</v>
      </c>
    </row>
    <row r="56" spans="1:6" ht="38.25">
      <c r="A56" s="116">
        <v>22000000</v>
      </c>
      <c r="B56" s="36" t="s">
        <v>21</v>
      </c>
      <c r="C56" s="123">
        <f t="shared" si="1"/>
        <v>0</v>
      </c>
      <c r="D56" s="117">
        <f>D57+D60+D62+D66</f>
        <v>0</v>
      </c>
      <c r="E56" s="117">
        <f>E57+E60+E62+E66</f>
        <v>0</v>
      </c>
      <c r="F56" s="117">
        <f>F57+F60+F62</f>
        <v>0</v>
      </c>
    </row>
    <row r="57" spans="1:6" ht="25.5">
      <c r="A57" s="116">
        <v>22010000</v>
      </c>
      <c r="B57" s="36" t="s">
        <v>161</v>
      </c>
      <c r="C57" s="123">
        <f t="shared" si="1"/>
        <v>0</v>
      </c>
      <c r="D57" s="117">
        <f>SUM(D58:D59)</f>
        <v>0</v>
      </c>
      <c r="E57" s="117">
        <f>SUM(E58:E59)</f>
        <v>0</v>
      </c>
      <c r="F57" s="117">
        <v>0</v>
      </c>
    </row>
    <row r="58" spans="1:6" ht="25.5">
      <c r="A58" s="118">
        <v>22012500</v>
      </c>
      <c r="B58" s="119" t="s">
        <v>22</v>
      </c>
      <c r="C58" s="124">
        <f t="shared" si="1"/>
        <v>0</v>
      </c>
      <c r="D58" s="120"/>
      <c r="E58" s="120">
        <v>0</v>
      </c>
      <c r="F58" s="120">
        <v>0</v>
      </c>
    </row>
    <row r="59" spans="1:6" ht="38.25">
      <c r="A59" s="118">
        <v>22012600</v>
      </c>
      <c r="B59" s="119" t="s">
        <v>23</v>
      </c>
      <c r="C59" s="124">
        <f t="shared" si="1"/>
        <v>0</v>
      </c>
      <c r="D59" s="120"/>
      <c r="E59" s="120">
        <v>0</v>
      </c>
      <c r="F59" s="120">
        <v>0</v>
      </c>
    </row>
    <row r="60" spans="1:6" ht="51">
      <c r="A60" s="116">
        <v>22080000</v>
      </c>
      <c r="B60" s="36" t="s">
        <v>24</v>
      </c>
      <c r="C60" s="123">
        <f t="shared" si="1"/>
        <v>0</v>
      </c>
      <c r="D60" s="117">
        <f>SUM(D61)</f>
        <v>0</v>
      </c>
      <c r="E60" s="117">
        <f>SUM(E61)</f>
        <v>0</v>
      </c>
      <c r="F60" s="117">
        <f>SUM(F61)</f>
        <v>0</v>
      </c>
    </row>
    <row r="61" spans="1:6" ht="51">
      <c r="A61" s="118">
        <v>22080400</v>
      </c>
      <c r="B61" s="119" t="s">
        <v>25</v>
      </c>
      <c r="C61" s="124">
        <f t="shared" si="1"/>
        <v>0</v>
      </c>
      <c r="D61" s="120"/>
      <c r="E61" s="120">
        <v>0</v>
      </c>
      <c r="F61" s="120">
        <v>0</v>
      </c>
    </row>
    <row r="62" spans="1:6" ht="12.75">
      <c r="A62" s="116">
        <v>22090000</v>
      </c>
      <c r="B62" s="36" t="s">
        <v>26</v>
      </c>
      <c r="C62" s="123">
        <f t="shared" si="1"/>
        <v>0</v>
      </c>
      <c r="D62" s="117">
        <f>SUM(D63:D65)</f>
        <v>0</v>
      </c>
      <c r="E62" s="117">
        <f>SUM(E63:E65)</f>
        <v>0</v>
      </c>
      <c r="F62" s="117">
        <f>SUM(F63:F65)</f>
        <v>0</v>
      </c>
    </row>
    <row r="63" spans="1:6" ht="51">
      <c r="A63" s="118">
        <v>22090100</v>
      </c>
      <c r="B63" s="119" t="s">
        <v>27</v>
      </c>
      <c r="C63" s="124">
        <f t="shared" si="1"/>
        <v>0</v>
      </c>
      <c r="D63" s="120"/>
      <c r="E63" s="120">
        <v>0</v>
      </c>
      <c r="F63" s="120">
        <v>0</v>
      </c>
    </row>
    <row r="64" spans="1:6" ht="25.5">
      <c r="A64" s="118">
        <v>22090200</v>
      </c>
      <c r="B64" s="119" t="s">
        <v>28</v>
      </c>
      <c r="C64" s="124">
        <f t="shared" si="1"/>
        <v>0</v>
      </c>
      <c r="D64" s="120"/>
      <c r="E64" s="120">
        <v>0</v>
      </c>
      <c r="F64" s="120">
        <v>0</v>
      </c>
    </row>
    <row r="65" spans="1:6" ht="38.25">
      <c r="A65" s="118">
        <v>22090400</v>
      </c>
      <c r="B65" s="119" t="s">
        <v>29</v>
      </c>
      <c r="C65" s="124">
        <f t="shared" si="1"/>
        <v>0</v>
      </c>
      <c r="D65" s="120"/>
      <c r="E65" s="120">
        <v>0</v>
      </c>
      <c r="F65" s="120">
        <v>0</v>
      </c>
    </row>
    <row r="66" spans="1:6" ht="89.25">
      <c r="A66" s="118">
        <v>22130000</v>
      </c>
      <c r="B66" s="119" t="s">
        <v>30</v>
      </c>
      <c r="C66" s="124">
        <f t="shared" si="1"/>
        <v>0</v>
      </c>
      <c r="D66" s="120"/>
      <c r="E66" s="120">
        <v>0</v>
      </c>
      <c r="F66" s="120">
        <v>0</v>
      </c>
    </row>
    <row r="67" spans="1:6" ht="12.75">
      <c r="A67" s="116">
        <v>24000000</v>
      </c>
      <c r="B67" s="36" t="s">
        <v>31</v>
      </c>
      <c r="C67" s="123">
        <f t="shared" si="1"/>
        <v>0</v>
      </c>
      <c r="D67" s="117">
        <f>D68+D71</f>
        <v>0</v>
      </c>
      <c r="E67" s="117">
        <f>E68+E71</f>
        <v>0</v>
      </c>
      <c r="F67" s="117">
        <f>F68+F71</f>
        <v>0</v>
      </c>
    </row>
    <row r="68" spans="1:6" ht="12.75">
      <c r="A68" s="116">
        <v>24060000</v>
      </c>
      <c r="B68" s="36" t="s">
        <v>18</v>
      </c>
      <c r="C68" s="123">
        <f t="shared" si="1"/>
        <v>0</v>
      </c>
      <c r="D68" s="117">
        <f>SUM(D69:D70)</f>
        <v>0</v>
      </c>
      <c r="E68" s="117">
        <v>0</v>
      </c>
      <c r="F68" s="117">
        <v>0</v>
      </c>
    </row>
    <row r="69" spans="1:6" ht="12.75">
      <c r="A69" s="118">
        <v>24060300</v>
      </c>
      <c r="B69" s="119" t="s">
        <v>18</v>
      </c>
      <c r="C69" s="124">
        <f t="shared" si="1"/>
        <v>0</v>
      </c>
      <c r="D69" s="120"/>
      <c r="E69" s="120">
        <v>0</v>
      </c>
      <c r="F69" s="120">
        <v>0</v>
      </c>
    </row>
    <row r="70" spans="1:6" ht="89.25">
      <c r="A70" s="118">
        <v>24062200</v>
      </c>
      <c r="B70" s="119" t="s">
        <v>32</v>
      </c>
      <c r="C70" s="124">
        <f t="shared" si="1"/>
        <v>0</v>
      </c>
      <c r="D70" s="120"/>
      <c r="E70" s="120">
        <v>0</v>
      </c>
      <c r="F70" s="120">
        <v>0</v>
      </c>
    </row>
    <row r="71" spans="1:6" ht="25.5">
      <c r="A71" s="118">
        <v>24170000</v>
      </c>
      <c r="B71" s="119" t="s">
        <v>33</v>
      </c>
      <c r="C71" s="124">
        <f t="shared" si="1"/>
        <v>0</v>
      </c>
      <c r="D71" s="120">
        <v>0</v>
      </c>
      <c r="E71" s="120"/>
      <c r="F71" s="120"/>
    </row>
    <row r="72" spans="1:6" ht="25.5">
      <c r="A72" s="116">
        <v>25000000</v>
      </c>
      <c r="B72" s="36" t="s">
        <v>149</v>
      </c>
      <c r="C72" s="123">
        <f t="shared" si="1"/>
        <v>0</v>
      </c>
      <c r="D72" s="117">
        <v>0</v>
      </c>
      <c r="E72" s="117">
        <f>E73+E77</f>
        <v>0</v>
      </c>
      <c r="F72" s="117">
        <f>F73+F77</f>
        <v>0</v>
      </c>
    </row>
    <row r="73" spans="1:6" ht="38.25">
      <c r="A73" s="116">
        <v>25010000</v>
      </c>
      <c r="B73" s="36" t="s">
        <v>150</v>
      </c>
      <c r="C73" s="123">
        <f t="shared" si="1"/>
        <v>0</v>
      </c>
      <c r="D73" s="117">
        <v>0</v>
      </c>
      <c r="E73" s="117">
        <f>SUM(E74:E76)</f>
        <v>0</v>
      </c>
      <c r="F73" s="117">
        <f>SUM(F74:F76)</f>
        <v>0</v>
      </c>
    </row>
    <row r="74" spans="1:6" ht="38.25">
      <c r="A74" s="118">
        <v>25010100</v>
      </c>
      <c r="B74" s="119" t="s">
        <v>151</v>
      </c>
      <c r="C74" s="124">
        <f t="shared" si="1"/>
        <v>0</v>
      </c>
      <c r="D74" s="120">
        <v>0</v>
      </c>
      <c r="E74" s="120"/>
      <c r="F74" s="120">
        <v>0</v>
      </c>
    </row>
    <row r="75" spans="1:6" ht="25.5">
      <c r="A75" s="118">
        <v>25010200</v>
      </c>
      <c r="B75" s="119" t="s">
        <v>152</v>
      </c>
      <c r="C75" s="124">
        <f t="shared" si="1"/>
        <v>0</v>
      </c>
      <c r="D75" s="120">
        <v>0</v>
      </c>
      <c r="E75" s="120"/>
      <c r="F75" s="120">
        <v>0</v>
      </c>
    </row>
    <row r="76" spans="1:6" ht="51">
      <c r="A76" s="118">
        <v>25010300</v>
      </c>
      <c r="B76" s="119" t="s">
        <v>34</v>
      </c>
      <c r="C76" s="124">
        <f t="shared" si="1"/>
        <v>0</v>
      </c>
      <c r="D76" s="120">
        <v>0</v>
      </c>
      <c r="E76" s="120"/>
      <c r="F76" s="120">
        <v>0</v>
      </c>
    </row>
    <row r="77" spans="1:6" ht="25.5">
      <c r="A77" s="116">
        <v>25020000</v>
      </c>
      <c r="B77" s="36" t="s">
        <v>35</v>
      </c>
      <c r="C77" s="123">
        <f aca="true" t="shared" si="2" ref="C77:C108">D77+E77</f>
        <v>0</v>
      </c>
      <c r="D77" s="117">
        <v>0</v>
      </c>
      <c r="E77" s="117">
        <f>SUM(E78)</f>
        <v>0</v>
      </c>
      <c r="F77" s="117">
        <f>SUM(F78)</f>
        <v>0</v>
      </c>
    </row>
    <row r="78" spans="1:6" ht="89.25">
      <c r="A78" s="118">
        <v>25020200</v>
      </c>
      <c r="B78" s="119" t="s">
        <v>36</v>
      </c>
      <c r="C78" s="124">
        <f t="shared" si="2"/>
        <v>0</v>
      </c>
      <c r="D78" s="120">
        <v>0</v>
      </c>
      <c r="E78" s="120"/>
      <c r="F78" s="120">
        <v>0</v>
      </c>
    </row>
    <row r="79" spans="1:6" ht="12.75">
      <c r="A79" s="116">
        <v>30000000</v>
      </c>
      <c r="B79" s="36" t="s">
        <v>37</v>
      </c>
      <c r="C79" s="123">
        <f t="shared" si="2"/>
        <v>0</v>
      </c>
      <c r="D79" s="117">
        <v>0</v>
      </c>
      <c r="E79" s="117">
        <f aca="true" t="shared" si="3" ref="E79:F81">SUM(E80)</f>
        <v>0</v>
      </c>
      <c r="F79" s="117">
        <f t="shared" si="3"/>
        <v>0</v>
      </c>
    </row>
    <row r="80" spans="1:6" ht="25.5">
      <c r="A80" s="116">
        <v>33000000</v>
      </c>
      <c r="B80" s="36" t="s">
        <v>38</v>
      </c>
      <c r="C80" s="123">
        <f t="shared" si="2"/>
        <v>0</v>
      </c>
      <c r="D80" s="117">
        <v>0</v>
      </c>
      <c r="E80" s="117">
        <f t="shared" si="3"/>
        <v>0</v>
      </c>
      <c r="F80" s="117">
        <f t="shared" si="3"/>
        <v>0</v>
      </c>
    </row>
    <row r="81" spans="1:6" ht="12.75">
      <c r="A81" s="116">
        <v>33010000</v>
      </c>
      <c r="B81" s="36" t="s">
        <v>39</v>
      </c>
      <c r="C81" s="123">
        <f t="shared" si="2"/>
        <v>0</v>
      </c>
      <c r="D81" s="117">
        <v>0</v>
      </c>
      <c r="E81" s="117">
        <f t="shared" si="3"/>
        <v>0</v>
      </c>
      <c r="F81" s="117">
        <f t="shared" si="3"/>
        <v>0</v>
      </c>
    </row>
    <row r="82" spans="1:6" ht="76.5">
      <c r="A82" s="118">
        <v>33010100</v>
      </c>
      <c r="B82" s="119" t="s">
        <v>40</v>
      </c>
      <c r="C82" s="124">
        <f t="shared" si="2"/>
        <v>0</v>
      </c>
      <c r="D82" s="120">
        <v>0</v>
      </c>
      <c r="E82" s="120"/>
      <c r="F82" s="120"/>
    </row>
    <row r="83" spans="1:6" ht="12.75">
      <c r="A83" s="116">
        <v>50000000</v>
      </c>
      <c r="B83" s="36" t="s">
        <v>41</v>
      </c>
      <c r="C83" s="123">
        <f t="shared" si="2"/>
        <v>0</v>
      </c>
      <c r="D83" s="117">
        <v>0</v>
      </c>
      <c r="E83" s="117">
        <f>SUM(E84)</f>
        <v>0</v>
      </c>
      <c r="F83" s="117">
        <f>SUM(F84)</f>
        <v>0</v>
      </c>
    </row>
    <row r="84" spans="1:6" ht="51">
      <c r="A84" s="118">
        <v>50110000</v>
      </c>
      <c r="B84" s="119" t="s">
        <v>42</v>
      </c>
      <c r="C84" s="124">
        <f t="shared" si="2"/>
        <v>0</v>
      </c>
      <c r="D84" s="120">
        <v>0</v>
      </c>
      <c r="E84" s="120"/>
      <c r="F84" s="120">
        <v>0</v>
      </c>
    </row>
    <row r="85" spans="1:6" ht="25.5">
      <c r="A85" s="125"/>
      <c r="B85" s="126" t="s">
        <v>195</v>
      </c>
      <c r="C85" s="123">
        <f t="shared" si="2"/>
        <v>0</v>
      </c>
      <c r="D85" s="123">
        <f>D13+D49</f>
        <v>0</v>
      </c>
      <c r="E85" s="123">
        <f>E49+E79+E83</f>
        <v>0</v>
      </c>
      <c r="F85" s="123">
        <f>F49+F79+F83</f>
        <v>0</v>
      </c>
    </row>
    <row r="86" spans="1:6" ht="12.75">
      <c r="A86" s="116">
        <v>40000000</v>
      </c>
      <c r="B86" s="36" t="s">
        <v>43</v>
      </c>
      <c r="C86" s="123">
        <f t="shared" si="2"/>
        <v>0</v>
      </c>
      <c r="D86" s="117">
        <f>SUM(D87)</f>
        <v>0</v>
      </c>
      <c r="E86" s="117">
        <f>SUM(E87)</f>
        <v>0</v>
      </c>
      <c r="F86" s="117">
        <f>SUM(F87)</f>
        <v>0</v>
      </c>
    </row>
    <row r="87" spans="1:6" ht="12.75">
      <c r="A87" s="116">
        <v>41000000</v>
      </c>
      <c r="B87" s="36" t="s">
        <v>44</v>
      </c>
      <c r="C87" s="123">
        <f t="shared" si="2"/>
        <v>0</v>
      </c>
      <c r="D87" s="117">
        <f>D88+D90+D94+D96</f>
        <v>0</v>
      </c>
      <c r="E87" s="117">
        <f>E88+E90+E94+E96</f>
        <v>0</v>
      </c>
      <c r="F87" s="117">
        <f>F88+F90+F94+F96</f>
        <v>0</v>
      </c>
    </row>
    <row r="88" spans="1:6" ht="25.5">
      <c r="A88" s="116">
        <v>41020000</v>
      </c>
      <c r="B88" s="36" t="s">
        <v>45</v>
      </c>
      <c r="C88" s="123">
        <f t="shared" si="2"/>
        <v>0</v>
      </c>
      <c r="D88" s="117">
        <f>SUM(D89)</f>
        <v>0</v>
      </c>
      <c r="E88" s="117">
        <v>0</v>
      </c>
      <c r="F88" s="117">
        <v>0</v>
      </c>
    </row>
    <row r="89" spans="1:6" ht="12.75">
      <c r="A89" s="118">
        <v>41020100</v>
      </c>
      <c r="B89" s="119" t="s">
        <v>46</v>
      </c>
      <c r="C89" s="124">
        <f t="shared" si="2"/>
        <v>0</v>
      </c>
      <c r="D89" s="120"/>
      <c r="E89" s="120">
        <v>0</v>
      </c>
      <c r="F89" s="120">
        <v>0</v>
      </c>
    </row>
    <row r="90" spans="1:6" ht="25.5">
      <c r="A90" s="116">
        <v>41030000</v>
      </c>
      <c r="B90" s="36" t="s">
        <v>71</v>
      </c>
      <c r="C90" s="123">
        <f t="shared" si="2"/>
        <v>0</v>
      </c>
      <c r="D90" s="117">
        <f>SUM(D91:D93)</f>
        <v>0</v>
      </c>
      <c r="E90" s="117">
        <v>0</v>
      </c>
      <c r="F90" s="117">
        <v>0</v>
      </c>
    </row>
    <row r="91" spans="1:6" ht="25.5">
      <c r="A91" s="118">
        <v>41033900</v>
      </c>
      <c r="B91" s="119" t="s">
        <v>47</v>
      </c>
      <c r="C91" s="124">
        <f t="shared" si="2"/>
        <v>0</v>
      </c>
      <c r="D91" s="120"/>
      <c r="E91" s="120">
        <v>0</v>
      </c>
      <c r="F91" s="120">
        <v>0</v>
      </c>
    </row>
    <row r="92" spans="1:6" ht="25.5">
      <c r="A92" s="118">
        <v>41034200</v>
      </c>
      <c r="B92" s="119" t="s">
        <v>48</v>
      </c>
      <c r="C92" s="124">
        <f t="shared" si="2"/>
        <v>0</v>
      </c>
      <c r="D92" s="120"/>
      <c r="E92" s="120">
        <v>0</v>
      </c>
      <c r="F92" s="120">
        <v>0</v>
      </c>
    </row>
    <row r="93" spans="1:6" ht="51">
      <c r="A93" s="118">
        <v>41034500</v>
      </c>
      <c r="B93" s="119" t="s">
        <v>184</v>
      </c>
      <c r="C93" s="124">
        <f t="shared" si="2"/>
        <v>0</v>
      </c>
      <c r="D93" s="120"/>
      <c r="E93" s="120">
        <v>0</v>
      </c>
      <c r="F93" s="120">
        <v>0</v>
      </c>
    </row>
    <row r="94" spans="1:6" ht="25.5">
      <c r="A94" s="116">
        <v>41040000</v>
      </c>
      <c r="B94" s="36" t="s">
        <v>49</v>
      </c>
      <c r="C94" s="123">
        <f t="shared" si="2"/>
        <v>0</v>
      </c>
      <c r="D94" s="117">
        <f>SUM(D95)</f>
        <v>0</v>
      </c>
      <c r="E94" s="117">
        <v>0</v>
      </c>
      <c r="F94" s="117">
        <v>0</v>
      </c>
    </row>
    <row r="95" spans="1:6" ht="63.75">
      <c r="A95" s="118">
        <v>41040200</v>
      </c>
      <c r="B95" s="119" t="s">
        <v>50</v>
      </c>
      <c r="C95" s="124">
        <f t="shared" si="2"/>
        <v>0</v>
      </c>
      <c r="D95" s="120"/>
      <c r="E95" s="120">
        <v>0</v>
      </c>
      <c r="F95" s="120">
        <v>0</v>
      </c>
    </row>
    <row r="96" spans="1:6" ht="25.5">
      <c r="A96" s="116">
        <v>41050000</v>
      </c>
      <c r="B96" s="36" t="s">
        <v>70</v>
      </c>
      <c r="C96" s="123">
        <f t="shared" si="2"/>
        <v>0</v>
      </c>
      <c r="D96" s="117">
        <f>SUM(D97:D109)</f>
        <v>0</v>
      </c>
      <c r="E96" s="117">
        <f>SUM(E97:E109)</f>
        <v>0</v>
      </c>
      <c r="F96" s="117">
        <f>SUM(F97:F109)</f>
        <v>0</v>
      </c>
    </row>
    <row r="97" spans="1:6" ht="38.25">
      <c r="A97" s="118">
        <v>41051000</v>
      </c>
      <c r="B97" s="119" t="s">
        <v>90</v>
      </c>
      <c r="C97" s="124">
        <f t="shared" si="2"/>
        <v>0</v>
      </c>
      <c r="D97" s="120"/>
      <c r="E97" s="120">
        <v>0</v>
      </c>
      <c r="F97" s="120">
        <v>0</v>
      </c>
    </row>
    <row r="98" spans="1:6" ht="38.25">
      <c r="A98" s="118">
        <v>41051100</v>
      </c>
      <c r="B98" s="119" t="s">
        <v>157</v>
      </c>
      <c r="C98" s="124">
        <f t="shared" si="2"/>
        <v>0</v>
      </c>
      <c r="D98" s="120"/>
      <c r="E98" s="120">
        <v>0</v>
      </c>
      <c r="F98" s="120">
        <v>0</v>
      </c>
    </row>
    <row r="99" spans="1:6" ht="51">
      <c r="A99" s="118">
        <v>41051200</v>
      </c>
      <c r="B99" s="119" t="s">
        <v>51</v>
      </c>
      <c r="C99" s="124">
        <f t="shared" si="2"/>
        <v>0</v>
      </c>
      <c r="D99" s="120"/>
      <c r="E99" s="120">
        <v>0</v>
      </c>
      <c r="F99" s="120">
        <v>0</v>
      </c>
    </row>
    <row r="100" spans="1:6" ht="63.75">
      <c r="A100" s="118">
        <v>41051400</v>
      </c>
      <c r="B100" s="119" t="s">
        <v>52</v>
      </c>
      <c r="C100" s="124">
        <f t="shared" si="2"/>
        <v>0</v>
      </c>
      <c r="D100" s="120"/>
      <c r="E100" s="120">
        <v>0</v>
      </c>
      <c r="F100" s="120">
        <v>0</v>
      </c>
    </row>
    <row r="101" spans="1:6" ht="51">
      <c r="A101" s="118">
        <v>41051500</v>
      </c>
      <c r="B101" s="119" t="s">
        <v>53</v>
      </c>
      <c r="C101" s="124">
        <f t="shared" si="2"/>
        <v>0</v>
      </c>
      <c r="D101" s="120"/>
      <c r="E101" s="120">
        <v>0</v>
      </c>
      <c r="F101" s="120">
        <v>0</v>
      </c>
    </row>
    <row r="102" spans="1:6" ht="63.75">
      <c r="A102" s="118">
        <v>41052300</v>
      </c>
      <c r="B102" s="119" t="s">
        <v>54</v>
      </c>
      <c r="C102" s="124">
        <f t="shared" si="2"/>
        <v>0</v>
      </c>
      <c r="D102" s="120"/>
      <c r="E102" s="120">
        <v>0</v>
      </c>
      <c r="F102" s="120">
        <v>0</v>
      </c>
    </row>
    <row r="103" spans="1:6" ht="89.25">
      <c r="A103" s="118">
        <v>41052600</v>
      </c>
      <c r="B103" s="119" t="s">
        <v>55</v>
      </c>
      <c r="C103" s="124">
        <f t="shared" si="2"/>
        <v>0</v>
      </c>
      <c r="D103" s="120"/>
      <c r="E103" s="120"/>
      <c r="F103" s="120">
        <v>0</v>
      </c>
    </row>
    <row r="104" spans="1:6" ht="63.75">
      <c r="A104" s="118">
        <v>41053000</v>
      </c>
      <c r="B104" s="119" t="s">
        <v>56</v>
      </c>
      <c r="C104" s="124">
        <f t="shared" si="2"/>
        <v>0</v>
      </c>
      <c r="D104" s="120"/>
      <c r="E104" s="120">
        <v>0</v>
      </c>
      <c r="F104" s="120">
        <v>0</v>
      </c>
    </row>
    <row r="105" spans="1:6" ht="89.25">
      <c r="A105" s="118">
        <v>41053500</v>
      </c>
      <c r="B105" s="119" t="s">
        <v>59</v>
      </c>
      <c r="C105" s="124">
        <f t="shared" si="2"/>
        <v>0</v>
      </c>
      <c r="D105" s="120"/>
      <c r="E105" s="120">
        <v>0</v>
      </c>
      <c r="F105" s="120">
        <v>0</v>
      </c>
    </row>
    <row r="106" spans="1:6" ht="25.5">
      <c r="A106" s="118">
        <v>41053600</v>
      </c>
      <c r="B106" s="119" t="s">
        <v>60</v>
      </c>
      <c r="C106" s="124">
        <f t="shared" si="2"/>
        <v>0</v>
      </c>
      <c r="D106" s="120"/>
      <c r="E106" s="120"/>
      <c r="F106" s="120">
        <v>0</v>
      </c>
    </row>
    <row r="107" spans="1:6" ht="12.75">
      <c r="A107" s="118">
        <v>41053900</v>
      </c>
      <c r="B107" s="119" t="s">
        <v>85</v>
      </c>
      <c r="C107" s="124">
        <f t="shared" si="2"/>
        <v>0</v>
      </c>
      <c r="D107" s="120"/>
      <c r="E107" s="120"/>
      <c r="F107" s="120"/>
    </row>
    <row r="108" spans="1:6" ht="63.75">
      <c r="A108" s="118">
        <v>41055000</v>
      </c>
      <c r="B108" s="119" t="s">
        <v>57</v>
      </c>
      <c r="C108" s="124">
        <f t="shared" si="2"/>
        <v>0</v>
      </c>
      <c r="D108" s="120"/>
      <c r="E108" s="120">
        <v>0</v>
      </c>
      <c r="F108" s="120">
        <v>0</v>
      </c>
    </row>
    <row r="109" spans="1:6" ht="102">
      <c r="A109" s="118">
        <v>41055200</v>
      </c>
      <c r="B109" s="119" t="s">
        <v>58</v>
      </c>
      <c r="C109" s="124">
        <f>D109+E109</f>
        <v>0</v>
      </c>
      <c r="D109" s="120"/>
      <c r="E109" s="120">
        <v>0</v>
      </c>
      <c r="F109" s="120">
        <v>0</v>
      </c>
    </row>
    <row r="110" spans="1:6" ht="25.5" customHeight="1">
      <c r="A110" s="127" t="s">
        <v>187</v>
      </c>
      <c r="B110" s="126" t="s">
        <v>196</v>
      </c>
      <c r="C110" s="123">
        <f>D110+E110</f>
        <v>0</v>
      </c>
      <c r="D110" s="123">
        <f>D85+D86</f>
        <v>0</v>
      </c>
      <c r="E110" s="123">
        <f>E85+E86</f>
        <v>0</v>
      </c>
      <c r="F110" s="123">
        <f>F85+F86</f>
        <v>0</v>
      </c>
    </row>
    <row r="113" spans="2:5" ht="12.75">
      <c r="B113" s="121"/>
      <c r="E113" s="121"/>
    </row>
  </sheetData>
  <sheetProtection/>
  <autoFilter ref="A12:G110"/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7874015748031497" right="0.3937007874015748" top="0.3937007874015748" bottom="0.3937007874015748" header="0" footer="0"/>
  <pageSetup fitToHeight="5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Користувач Windows</cp:lastModifiedBy>
  <cp:lastPrinted>2021-08-20T10:28:28Z</cp:lastPrinted>
  <dcterms:created xsi:type="dcterms:W3CDTF">2004-03-21T10:10:41Z</dcterms:created>
  <dcterms:modified xsi:type="dcterms:W3CDTF">2021-08-21T16:57:06Z</dcterms:modified>
  <cp:category/>
  <cp:version/>
  <cp:contentType/>
  <cp:contentStatus/>
</cp:coreProperties>
</file>